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7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C39" i="7"/>
  <c r="E39" s="1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6"/>
  <c r="E15"/>
  <c r="E14"/>
  <c r="E13"/>
  <c r="E12"/>
  <c r="D21" i="4"/>
  <c r="C41"/>
  <c r="B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D40"/>
  <c r="D38"/>
  <c r="D37"/>
  <c r="D36"/>
  <c r="D35"/>
  <c r="D34"/>
  <c r="D33"/>
  <c r="D32"/>
  <c r="D31"/>
  <c r="D30"/>
  <c r="D29"/>
  <c r="D28"/>
  <c r="D27"/>
  <c r="D26"/>
  <c r="D25"/>
  <c r="D24"/>
  <c r="D23"/>
  <c r="E22"/>
  <c r="D22"/>
  <c r="E21" l="1"/>
  <c r="D8"/>
  <c r="E8"/>
  <c r="D41"/>
  <c r="D9"/>
  <c r="D10"/>
  <c r="D11"/>
  <c r="D12"/>
  <c r="D13"/>
  <c r="D14"/>
  <c r="D15"/>
  <c r="D16"/>
  <c r="D17"/>
  <c r="D18"/>
  <c r="D19"/>
  <c r="D20"/>
  <c r="E41" l="1"/>
  <c r="E20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<sst xmlns="http://schemas.openxmlformats.org/spreadsheetml/2006/main" count="121" uniqueCount="117">
  <si>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</si>
  <si>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</si>
  <si>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</si>
  <si>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</si>
  <si>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</si>
  <si>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</si>
  <si>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</si>
  <si>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</si>
  <si>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</si>
  <si>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</si>
  <si>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</si>
  <si>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</si>
  <si>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</si>
  <si>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</si>
  <si>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</si>
  <si>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</si>
  <si>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</si>
  <si>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</si>
  <si>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</si>
  <si>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</si>
  <si>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</si>
  <si>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</si>
  <si>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</si>
  <si>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</si>
  <si>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</si>
  <si>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</si>
  <si>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</si>
  <si>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</si>
  <si>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</si>
  <si>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</si>
  <si>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</si>
  <si>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</si>
  <si>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</si>
  <si>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</si>
  <si>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</si>
  <si>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</si>
  <si>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</si>
  <si>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</si>
  <si>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</si>
  <si>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Оплата произведена по фактическим расходам.</t>
  </si>
  <si>
    <t>Резервный фонд.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</si>
  <si>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</si>
  <si>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</si>
  <si>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</si>
  <si>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</si>
  <si>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</si>
  <si>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</si>
  <si>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</si>
  <si>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</si>
  <si>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</si>
  <si>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</si>
  <si>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</si>
  <si>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</si>
  <si>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</si>
  <si>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</si>
  <si>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</si>
  <si>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</si>
  <si>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</si>
  <si>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</si>
  <si>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</si>
  <si>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</si>
  <si>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</si>
  <si>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</si>
  <si>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</si>
  <si>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</si>
  <si>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</si>
  <si>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</si>
  <si>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</si>
  <si>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</si>
  <si>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</si>
  <si>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</si>
  <si>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</si>
  <si>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</si>
  <si>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</si>
  <si>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</si>
  <si>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</si>
  <si>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</si>
  <si>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</si>
  <si>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</si>
  <si>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</si>
  <si>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</si>
  <si>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</si>
  <si>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</si>
  <si>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</si>
  <si>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</si>
  <si>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</si>
  <si>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</si>
  <si>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</si>
  <si>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</si>
  <si>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</si>
  <si>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</si>
  <si>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</si>
  <si>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</si>
  <si>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</si>
  <si>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</si>
  <si>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</si>
  <si>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</si>
  <si>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</si>
  <si>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План уточненный на 2024 год</t>
  </si>
  <si>
    <t xml:space="preserve"> 000 0314 0000000000 000</t>
  </si>
  <si>
    <t>в руб.</t>
  </si>
  <si>
    <t xml:space="preserve"> 1050200000 0000 000</t>
  </si>
  <si>
    <t>Единый налог на вмененный доход для отдельных видов деятельности</t>
  </si>
  <si>
    <t xml:space="preserve"> 000 1101 0000000000 000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</si>
  <si>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января 2025 г.</t>
  </si>
  <si>
    <t>Отсутствие подтвержденных документов на осуществление расходов в текущем году</t>
  </si>
  <si>
    <t>Отчет об исполнении бюджета муниципального образования "Муниципальный округ Красногорский район Удмуртской Республики" по доходам на 1 января 2025 года</t>
  </si>
  <si>
    <t>( с пояснением причин исполнения менее 95 %)</t>
  </si>
  <si>
    <t>Исполнено за 2024 год</t>
  </si>
  <si>
    <t>Возврат излишне уплаченного налога в текущем году</t>
  </si>
  <si>
    <t>Снижение налоговой ставки по налогу на имущество физических лиц по предпринимателям (ИП) за налоговый период 2023 года в сравнении с налоговым периодом 2022 года</t>
  </si>
  <si>
    <t xml:space="preserve">  2180000000 0000 000</t>
  </si>
  <si>
    <t>ДОХОДЫ БЮДЖЕТОВ БЮДЖЕТНОЙ СИСТЕМЫ РФ ОТ ВОЗВРАТА БЮДЖЕТАМИ БЮДЖЕТНОЙ СИСТЕМЫ РФ И ОРГАНИЗАЦИЯМИ ОСТАТКОВ СУБСИДИЙ,СУБВЕНЦИЙ И ИНЫХ МЕЖБЮДЖЕТНЫХ ТРАНСФЕРТОВ, ИМЕЮЩИХ ЦЕЛЕВОЕ НАЗНАЧЕНИЕ,ПРОШЛЫХ ЛЕТ</t>
  </si>
  <si>
    <t>Экономия в результате конкурсных процедур, контракты заключены на 2 года (акт выполненных работ будет предоставлен в 2025 г.)</t>
  </si>
  <si>
    <t>Мероприятия не проводились</t>
  </si>
  <si>
    <t>Оплата произведена по фактическим расходам по предъявленным документам.</t>
  </si>
  <si>
    <t>Расходы осуществляются в пределах средств, поступивших из бюджета УР, по потребности.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</si>
</sst>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10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8" applyNumberFormat="1" applyProtection="1"/>
    <xf numFmtId="0" fontId="21" fillId="0" borderId="1" xfId="39" applyNumberFormat="1" applyProtection="1"/>
    <xf numFmtId="0" fontId="1" fillId="0" borderId="1" xfId="40" applyNumberFormat="1" applyProtection="1">
      <alignment horizontal="left"/>
    </xf>
    <xf numFmtId="0" fontId="22" fillId="0" borderId="1" xfId="41" applyNumberFormat="1" applyProtection="1">
      <alignment horizontal="center" vertical="top"/>
    </xf>
    <xf numFmtId="0" fontId="1" fillId="0" borderId="1" xfId="42" applyNumberFormat="1" applyProtection="1"/>
    <xf numFmtId="0" fontId="1" fillId="0" borderId="1" xfId="43">
      <alignment horizontal="center"/>
    </xf>
    <xf numFmtId="49" fontId="1" fillId="0" borderId="1" xfId="44" applyNumberFormat="1" applyProtection="1"/>
    <xf numFmtId="0" fontId="11" fillId="0" borderId="1" xfId="36" applyFont="1" applyAlignment="1" applyProtection="1">
      <alignment wrapText="1"/>
      <protection locked="0"/>
    </xf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7" fillId="0" borderId="13" xfId="36" applyFont="1" applyBorder="1" applyProtection="1">
      <protection locked="0"/>
    </xf>
    <xf numFmtId="0" fontId="17" fillId="0" borderId="13" xfId="36" applyFont="1" applyBorder="1" applyAlignment="1" applyProtection="1">
      <alignment wrapText="1"/>
      <protection locked="0"/>
    </xf>
    <xf numFmtId="49" fontId="18" fillId="0" borderId="15" xfId="48" applyNumberFormat="1" applyFont="1" applyFill="1" applyBorder="1" applyProtection="1">
      <alignment horizontal="center"/>
    </xf>
    <xf numFmtId="0" fontId="18" fillId="0" borderId="13" xfId="49" applyNumberFormat="1" applyFont="1" applyFill="1" applyBorder="1" applyProtection="1">
      <alignment horizontal="left" wrapText="1" indent="2"/>
    </xf>
    <xf numFmtId="4" fontId="13" fillId="0" borderId="6" xfId="50" applyNumberFormat="1" applyFont="1" applyFill="1" applyProtection="1">
      <alignment horizontal="right"/>
    </xf>
    <xf numFmtId="164" fontId="13" fillId="0" borderId="14" xfId="50" applyNumberFormat="1" applyFont="1" applyFill="1" applyBorder="1" applyProtection="1">
      <alignment horizontal="right"/>
    </xf>
    <xf numFmtId="0" fontId="17" fillId="0" borderId="13" xfId="36" applyFont="1" applyFill="1" applyBorder="1" applyAlignment="1" applyProtection="1">
      <alignment wrapText="1"/>
      <protection locked="0"/>
    </xf>
    <xf numFmtId="0" fontId="0" fillId="0" borderId="1" xfId="36" applyFont="1" applyFill="1" applyProtection="1">
      <protection locked="0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0" fontId="17" fillId="0" borderId="0" xfId="0" applyFont="1" applyProtection="1">
      <protection locked="0"/>
    </xf>
    <xf numFmtId="0" fontId="16" fillId="0" borderId="1" xfId="1" applyNumberFormat="1" applyFont="1" applyProtection="1"/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3" xfId="11" applyFont="1" applyBorder="1" applyAlignment="1">
      <alignment vertical="center" wrapText="1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0" fontId="16" fillId="3" borderId="6" xfId="17" applyNumberFormat="1" applyFont="1" applyFill="1" applyAlignment="1" applyProtection="1">
      <alignment horizontal="left" vertical="top" wrapText="1"/>
    </xf>
    <xf numFmtId="49" fontId="18" fillId="0" borderId="9" xfId="19" applyNumberFormat="1" applyFont="1" applyBorder="1" applyProtection="1">
      <alignment horizontal="center" vertical="top"/>
    </xf>
    <xf numFmtId="4" fontId="17" fillId="0" borderId="13" xfId="0" applyNumberFormat="1" applyFont="1" applyBorder="1" applyProtection="1">
      <protection locked="0"/>
    </xf>
    <xf numFmtId="2" fontId="18" fillId="0" borderId="6" xfId="33" applyNumberFormat="1" applyFont="1" applyAlignment="1" applyProtection="1">
      <alignment horizontal="right" shrinkToFit="1"/>
    </xf>
    <xf numFmtId="49" fontId="18" fillId="3" borderId="6" xfId="17" applyNumberFormat="1" applyFont="1" applyFill="1" applyAlignment="1" applyProtection="1">
      <alignment horizontal="left" vertical="top" wrapText="1"/>
    </xf>
    <xf numFmtId="0" fontId="12" fillId="0" borderId="1" xfId="34">
      <alignment horizontal="center" wrapText="1"/>
    </xf>
    <xf numFmtId="4" fontId="27" fillId="0" borderId="6" xfId="17" applyNumberFormat="1" applyFont="1" applyAlignment="1" applyProtection="1">
      <alignment horizontal="right" vertical="top" shrinkToFit="1"/>
    </xf>
    <xf numFmtId="49" fontId="16" fillId="0" borderId="61" xfId="15" applyNumberFormat="1" applyFont="1" applyBorder="1" applyProtection="1">
      <alignment horizontal="center" vertical="top"/>
    </xf>
    <xf numFmtId="4" fontId="27" fillId="0" borderId="10" xfId="17" applyNumberFormat="1" applyFont="1" applyBorder="1" applyAlignment="1" applyProtection="1">
      <alignment horizontal="right" vertical="top" shrinkToFit="1"/>
    </xf>
    <xf numFmtId="4" fontId="17" fillId="0" borderId="0" xfId="0" applyNumberFormat="1" applyFont="1" applyProtection="1">
      <protection locked="0"/>
    </xf>
    <xf numFmtId="4" fontId="16" fillId="0" borderId="6" xfId="33" applyNumberFormat="1" applyFont="1" applyAlignment="1" applyProtection="1">
      <alignment horizontal="right" vertical="top" shrinkToFit="1"/>
    </xf>
    <xf numFmtId="4" fontId="26" fillId="0" borderId="13" xfId="0" applyNumberFormat="1" applyFont="1" applyBorder="1" applyProtection="1">
      <protection locked="0"/>
    </xf>
    <xf numFmtId="4" fontId="18" fillId="0" borderId="6" xfId="16" applyNumberFormat="1" applyFont="1" applyAlignment="1" applyProtection="1">
      <alignment horizontal="right"/>
    </xf>
    <xf numFmtId="0" fontId="17" fillId="0" borderId="18" xfId="36" applyFont="1" applyBorder="1" applyAlignment="1" applyProtection="1">
      <alignment horizontal="center" vertical="center" wrapText="1"/>
      <protection locked="0"/>
    </xf>
    <xf numFmtId="0" fontId="17" fillId="0" borderId="20" xfId="36" applyFont="1" applyBorder="1" applyAlignment="1" applyProtection="1">
      <alignment horizontal="center" vertical="center" wrapText="1"/>
      <protection locked="0"/>
    </xf>
    <xf numFmtId="0" fontId="12" fillId="0" borderId="1" xfId="34">
      <alignment horizontal="center" wrapText="1"/>
    </xf>
    <xf numFmtId="0" fontId="13" fillId="0" borderId="1" xfId="40" applyNumberFormat="1" applyFont="1" applyAlignment="1" applyProtection="1">
      <alignment horizontal="center" wrapText="1"/>
    </xf>
    <xf numFmtId="0" fontId="14" fillId="0" borderId="1" xfId="36" applyFont="1" applyAlignment="1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1" xfId="36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36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36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8" fillId="0" borderId="1" xfId="1" applyNumberFormat="1" applyFont="1" applyAlignment="1" applyProtection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12" xfId="11" applyFont="1" applyBorder="1" applyAlignment="1">
      <alignment horizontal="center" vertical="center"/>
    </xf>
    <xf numFmtId="0" fontId="18" fillId="0" borderId="14" xfId="11" applyFont="1" applyBorder="1" applyAlignment="1">
      <alignment horizontal="center" vertical="center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26" fillId="0" borderId="13" xfId="0" applyFont="1" applyBorder="1" applyAlignment="1">
      <alignment horizontal="center"/>
    </xf>
    <xf numFmtId="0" fontId="18" fillId="0" borderId="16" xfId="11" applyNumberFormat="1" applyFont="1" applyBorder="1" applyAlignment="1" applyProtection="1">
      <alignment horizontal="center" vertical="center"/>
    </xf>
    <xf numFmtId="0" fontId="26" fillId="0" borderId="17" xfId="0" applyFont="1" applyBorder="1" applyAlignment="1">
      <alignment horizontal="center" vertical="center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opLeftCell="A6" zoomScale="90" zoomScaleNormal="90" zoomScaleSheetLayoutView="70" zoomScalePageLayoutView="70" workbookViewId="0">
      <selection activeCell="L25" sqref="L25"/>
    </sheetView>
  </sheetViews>
  <sheetFormatPr defaultColWidth="9.140625" defaultRowHeight="15"/>
  <cols>
    <col min="1" max="1" width="30.28515625" style="7" customWidth="1"/>
    <col min="2" max="2" width="50.85546875" style="7" customWidth="1"/>
    <col min="3" max="4" width="20.28515625" style="7" customWidth="1"/>
    <col min="5" max="5" width="18.7109375" style="7" customWidth="1"/>
    <col min="6" max="6" width="42.5703125" style="7" customWidth="1"/>
    <col min="7" max="16384" width="9.140625" style="7"/>
  </cols>
  <sheetData>
    <row r="1" spans="1:6" ht="17.100000000000001" customHeight="1">
      <c r="B1" s="8"/>
      <c r="C1" s="69"/>
      <c r="D1" s="59"/>
      <c r="E1" s="9"/>
    </row>
    <row r="2" spans="1:6" ht="17.100000000000001" customHeight="1">
      <c r="B2" s="10"/>
      <c r="C2" s="69"/>
      <c r="D2" s="59"/>
      <c r="E2" s="9"/>
    </row>
    <row r="3" spans="1:6" ht="14.1" customHeight="1">
      <c r="B3" s="11"/>
      <c r="C3" s="12"/>
      <c r="D3" s="12"/>
      <c r="E3" s="9"/>
    </row>
    <row r="4" spans="1:6" ht="14.1" customHeight="1">
      <c r="B4" s="13"/>
      <c r="C4" s="14"/>
      <c r="D4" s="14"/>
      <c r="E4" s="9"/>
    </row>
    <row r="5" spans="1:6" ht="14.1" customHeight="1">
      <c r="B5" s="11"/>
      <c r="C5" s="15"/>
      <c r="D5" s="15"/>
      <c r="E5" s="9"/>
    </row>
    <row r="6" spans="1:6" ht="33.6" customHeight="1">
      <c r="B6" s="70" t="s">
        <v>106</v>
      </c>
      <c r="C6" s="71"/>
      <c r="D6" s="71"/>
      <c r="E6" s="71"/>
      <c r="F6" s="16"/>
    </row>
    <row r="7" spans="1:6" ht="15" customHeight="1">
      <c r="B7" s="17"/>
      <c r="C7" s="17"/>
      <c r="D7" s="17"/>
      <c r="E7" s="9"/>
    </row>
    <row r="8" spans="1:6" ht="21.6" customHeight="1">
      <c r="B8" s="72" t="s">
        <v>107</v>
      </c>
      <c r="C8" s="73"/>
      <c r="D8" s="73"/>
      <c r="E8" s="73"/>
    </row>
    <row r="9" spans="1:6" ht="24.75" customHeight="1">
      <c r="B9" s="8"/>
      <c r="C9" s="15"/>
      <c r="D9" s="18" t="s">
        <v>100</v>
      </c>
      <c r="E9" s="9"/>
    </row>
    <row r="10" spans="1:6" ht="11.45" customHeight="1">
      <c r="A10" s="74" t="s">
        <v>41</v>
      </c>
      <c r="B10" s="76" t="s">
        <v>42</v>
      </c>
      <c r="C10" s="78" t="s">
        <v>98</v>
      </c>
      <c r="D10" s="80" t="s">
        <v>108</v>
      </c>
      <c r="E10" s="82" t="s">
        <v>43</v>
      </c>
      <c r="F10" s="67" t="s">
        <v>38</v>
      </c>
    </row>
    <row r="11" spans="1:6" ht="44.45" customHeight="1">
      <c r="A11" s="75"/>
      <c r="B11" s="77"/>
      <c r="C11" s="79"/>
      <c r="D11" s="81"/>
      <c r="E11" s="83"/>
      <c r="F11" s="68"/>
    </row>
    <row r="12" spans="1:6" ht="15" customHeight="1">
      <c r="A12" s="19" t="s">
        <v>44</v>
      </c>
      <c r="B12" s="20" t="s">
        <v>45</v>
      </c>
      <c r="C12" s="21">
        <v>124740218</v>
      </c>
      <c r="D12" s="21">
        <v>129849081.93000001</v>
      </c>
      <c r="E12" s="22">
        <f t="shared" ref="E12:E35" si="0">D12/C12*100</f>
        <v>104.09560285520745</v>
      </c>
      <c r="F12" s="23"/>
    </row>
    <row r="13" spans="1:6" ht="15.75">
      <c r="A13" s="19" t="s">
        <v>46</v>
      </c>
      <c r="B13" s="20" t="s">
        <v>47</v>
      </c>
      <c r="C13" s="21">
        <v>86222000</v>
      </c>
      <c r="D13" s="21">
        <v>86622911.129999995</v>
      </c>
      <c r="E13" s="22">
        <f t="shared" si="0"/>
        <v>100.46497544710166</v>
      </c>
      <c r="F13" s="24"/>
    </row>
    <row r="14" spans="1:6" ht="57.75">
      <c r="A14" s="19" t="s">
        <v>48</v>
      </c>
      <c r="B14" s="20" t="s">
        <v>49</v>
      </c>
      <c r="C14" s="21">
        <v>18817400</v>
      </c>
      <c r="D14" s="21">
        <v>21948187.149999999</v>
      </c>
      <c r="E14" s="22">
        <f t="shared" si="0"/>
        <v>116.63772439338058</v>
      </c>
      <c r="F14" s="23"/>
    </row>
    <row r="15" spans="1:6" ht="15.75">
      <c r="A15" s="19" t="s">
        <v>50</v>
      </c>
      <c r="B15" s="20" t="s">
        <v>51</v>
      </c>
      <c r="C15" s="21">
        <v>6571000</v>
      </c>
      <c r="D15" s="21">
        <v>6492572.79</v>
      </c>
      <c r="E15" s="22">
        <f t="shared" si="0"/>
        <v>98.806464617257646</v>
      </c>
      <c r="F15" s="23"/>
    </row>
    <row r="16" spans="1:6" ht="29.25">
      <c r="A16" s="19" t="s">
        <v>52</v>
      </c>
      <c r="B16" s="20" t="s">
        <v>53</v>
      </c>
      <c r="C16" s="21">
        <v>4515000</v>
      </c>
      <c r="D16" s="21">
        <v>4479657.3600000003</v>
      </c>
      <c r="E16" s="22">
        <f t="shared" si="0"/>
        <v>99.217217275747515</v>
      </c>
      <c r="F16" s="24"/>
    </row>
    <row r="17" spans="1:6" ht="29.25">
      <c r="A17" s="19" t="s">
        <v>101</v>
      </c>
      <c r="B17" s="20" t="s">
        <v>102</v>
      </c>
      <c r="C17" s="21">
        <v>0</v>
      </c>
      <c r="D17" s="21">
        <v>0.03</v>
      </c>
      <c r="E17" s="22">
        <v>0</v>
      </c>
      <c r="F17" s="24"/>
    </row>
    <row r="18" spans="1:6" ht="15.75">
      <c r="A18" s="19" t="s">
        <v>55</v>
      </c>
      <c r="B18" s="20" t="s">
        <v>56</v>
      </c>
      <c r="C18" s="21">
        <v>1325000</v>
      </c>
      <c r="D18" s="21">
        <v>1329670.53</v>
      </c>
      <c r="E18" s="22">
        <f t="shared" si="0"/>
        <v>100.35249283018868</v>
      </c>
      <c r="F18" s="24"/>
    </row>
    <row r="19" spans="1:6" ht="57.75">
      <c r="A19" s="19" t="s">
        <v>57</v>
      </c>
      <c r="B19" s="20" t="s">
        <v>58</v>
      </c>
      <c r="C19" s="21">
        <v>731000</v>
      </c>
      <c r="D19" s="21">
        <v>683244.87</v>
      </c>
      <c r="E19" s="22">
        <f t="shared" si="0"/>
        <v>93.467150478796171</v>
      </c>
      <c r="F19" s="24" t="s">
        <v>109</v>
      </c>
    </row>
    <row r="20" spans="1:6" ht="15.75">
      <c r="A20" s="19" t="s">
        <v>59</v>
      </c>
      <c r="B20" s="20" t="s">
        <v>60</v>
      </c>
      <c r="C20" s="21">
        <v>5091000</v>
      </c>
      <c r="D20" s="21">
        <v>4746481.72</v>
      </c>
      <c r="E20" s="22">
        <f t="shared" si="0"/>
        <v>93.232797485759178</v>
      </c>
      <c r="F20" s="23"/>
    </row>
    <row r="21" spans="1:6" ht="75">
      <c r="A21" s="19" t="s">
        <v>61</v>
      </c>
      <c r="B21" s="20" t="s">
        <v>62</v>
      </c>
      <c r="C21" s="21">
        <v>930000</v>
      </c>
      <c r="D21" s="21">
        <v>769894.42</v>
      </c>
      <c r="E21" s="22">
        <f t="shared" si="0"/>
        <v>82.784346236559145</v>
      </c>
      <c r="F21" s="24" t="s">
        <v>110</v>
      </c>
    </row>
    <row r="22" spans="1:6" s="30" customFormat="1" ht="15.75">
      <c r="A22" s="25" t="s">
        <v>63</v>
      </c>
      <c r="B22" s="26" t="s">
        <v>64</v>
      </c>
      <c r="C22" s="27">
        <v>4161000</v>
      </c>
      <c r="D22" s="27">
        <v>3976587.3</v>
      </c>
      <c r="E22" s="28">
        <f t="shared" si="0"/>
        <v>95.568067772170153</v>
      </c>
      <c r="F22" s="29"/>
    </row>
    <row r="23" spans="1:6" ht="15.75">
      <c r="A23" s="19" t="s">
        <v>65</v>
      </c>
      <c r="B23" s="20" t="s">
        <v>66</v>
      </c>
      <c r="C23" s="21">
        <v>900000</v>
      </c>
      <c r="D23" s="21">
        <v>1037329.6</v>
      </c>
      <c r="E23" s="22">
        <f t="shared" si="0"/>
        <v>115.25884444444445</v>
      </c>
      <c r="F23" s="23"/>
    </row>
    <row r="24" spans="1:6" ht="60.75" customHeight="1">
      <c r="A24" s="19" t="s">
        <v>68</v>
      </c>
      <c r="B24" s="20" t="s">
        <v>69</v>
      </c>
      <c r="C24" s="21">
        <v>2945000</v>
      </c>
      <c r="D24" s="21">
        <v>3348395</v>
      </c>
      <c r="E24" s="22">
        <f t="shared" si="0"/>
        <v>113.69762308998301</v>
      </c>
      <c r="F24" s="24"/>
    </row>
    <row r="25" spans="1:6" ht="36" customHeight="1">
      <c r="A25" s="19" t="s">
        <v>70</v>
      </c>
      <c r="B25" s="20" t="s">
        <v>71</v>
      </c>
      <c r="C25" s="21">
        <v>303800</v>
      </c>
      <c r="D25" s="21">
        <v>81440.600000000006</v>
      </c>
      <c r="E25" s="22">
        <f t="shared" si="0"/>
        <v>26.807307439104676</v>
      </c>
      <c r="F25" s="23" t="s">
        <v>67</v>
      </c>
    </row>
    <row r="26" spans="1:6" ht="74.25" customHeight="1">
      <c r="A26" s="19" t="s">
        <v>72</v>
      </c>
      <c r="B26" s="20" t="s">
        <v>73</v>
      </c>
      <c r="C26" s="21">
        <v>1465000</v>
      </c>
      <c r="D26" s="21">
        <v>1713296.93</v>
      </c>
      <c r="E26" s="22">
        <f t="shared" si="0"/>
        <v>116.94859590443684</v>
      </c>
      <c r="F26" s="24"/>
    </row>
    <row r="27" spans="1:6" ht="37.15" customHeight="1">
      <c r="A27" s="19" t="s">
        <v>74</v>
      </c>
      <c r="B27" s="20" t="s">
        <v>75</v>
      </c>
      <c r="C27" s="21">
        <v>380000</v>
      </c>
      <c r="D27" s="21">
        <v>405508.87</v>
      </c>
      <c r="E27" s="22">
        <f t="shared" si="0"/>
        <v>106.71286052631579</v>
      </c>
      <c r="F27" s="24"/>
    </row>
    <row r="28" spans="1:6" ht="29.25">
      <c r="A28" s="19" t="s">
        <v>76</v>
      </c>
      <c r="B28" s="20" t="s">
        <v>77</v>
      </c>
      <c r="C28" s="21">
        <v>509200</v>
      </c>
      <c r="D28" s="21">
        <v>809185.67</v>
      </c>
      <c r="E28" s="22">
        <f t="shared" si="0"/>
        <v>158.91313236449335</v>
      </c>
      <c r="F28" s="23"/>
    </row>
    <row r="29" spans="1:6" ht="15.75">
      <c r="A29" s="19" t="s">
        <v>78</v>
      </c>
      <c r="B29" s="20" t="s">
        <v>79</v>
      </c>
      <c r="C29" s="21">
        <v>1535818</v>
      </c>
      <c r="D29" s="21">
        <v>2643772.4700000002</v>
      </c>
      <c r="E29" s="22">
        <f t="shared" si="0"/>
        <v>172.14100043104068</v>
      </c>
      <c r="F29" s="24"/>
    </row>
    <row r="30" spans="1:6" ht="21" customHeight="1">
      <c r="A30" s="19" t="s">
        <v>80</v>
      </c>
      <c r="B30" s="20" t="s">
        <v>81</v>
      </c>
      <c r="C30" s="21">
        <v>613193176.71000004</v>
      </c>
      <c r="D30" s="21">
        <v>563233504.33000004</v>
      </c>
      <c r="E30" s="22">
        <f t="shared" si="0"/>
        <v>91.852539415384328</v>
      </c>
      <c r="F30" s="23"/>
    </row>
    <row r="31" spans="1:6" ht="47.25" customHeight="1">
      <c r="A31" s="19" t="s">
        <v>82</v>
      </c>
      <c r="B31" s="31" t="s">
        <v>83</v>
      </c>
      <c r="C31" s="21">
        <v>606858164.65999997</v>
      </c>
      <c r="D31" s="21">
        <v>562658989.13999999</v>
      </c>
      <c r="E31" s="22">
        <f t="shared" si="0"/>
        <v>92.716720628655764</v>
      </c>
      <c r="F31" s="23"/>
    </row>
    <row r="32" spans="1:6" ht="30">
      <c r="A32" s="32" t="s">
        <v>84</v>
      </c>
      <c r="B32" s="33" t="s">
        <v>85</v>
      </c>
      <c r="C32" s="34">
        <v>181054535.59999999</v>
      </c>
      <c r="D32" s="34">
        <v>181054535.59999999</v>
      </c>
      <c r="E32" s="22">
        <f t="shared" si="0"/>
        <v>100</v>
      </c>
      <c r="F32" s="23"/>
    </row>
    <row r="33" spans="1:6" ht="30">
      <c r="A33" s="32" t="s">
        <v>86</v>
      </c>
      <c r="B33" s="33" t="s">
        <v>87</v>
      </c>
      <c r="C33" s="34">
        <v>169541107.16999999</v>
      </c>
      <c r="D33" s="34">
        <v>126499960.98</v>
      </c>
      <c r="E33" s="22">
        <f t="shared" si="0"/>
        <v>74.613150221531626</v>
      </c>
      <c r="F33" s="24" t="s">
        <v>105</v>
      </c>
    </row>
    <row r="34" spans="1:6" ht="30">
      <c r="A34" s="32" t="s">
        <v>88</v>
      </c>
      <c r="B34" s="33" t="s">
        <v>89</v>
      </c>
      <c r="C34" s="34">
        <v>218274073.06</v>
      </c>
      <c r="D34" s="34">
        <v>217896271.43000001</v>
      </c>
      <c r="E34" s="22">
        <f t="shared" si="0"/>
        <v>99.826914106332666</v>
      </c>
      <c r="F34" s="23"/>
    </row>
    <row r="35" spans="1:6" ht="15.75">
      <c r="A35" s="32" t="s">
        <v>90</v>
      </c>
      <c r="B35" s="33" t="s">
        <v>91</v>
      </c>
      <c r="C35" s="34">
        <v>37988448.829999998</v>
      </c>
      <c r="D35" s="34">
        <v>37208221.130000003</v>
      </c>
      <c r="E35" s="22">
        <f t="shared" si="0"/>
        <v>97.946144883431401</v>
      </c>
      <c r="F35" s="24"/>
    </row>
    <row r="36" spans="1:6" ht="19.899999999999999" customHeight="1">
      <c r="A36" s="19" t="s">
        <v>92</v>
      </c>
      <c r="B36" s="20" t="s">
        <v>93</v>
      </c>
      <c r="C36" s="21">
        <v>6335012.0499999998</v>
      </c>
      <c r="D36" s="21">
        <v>1173755.95</v>
      </c>
      <c r="E36" s="22">
        <v>0.8</v>
      </c>
      <c r="F36" s="23"/>
    </row>
    <row r="37" spans="1:6" ht="121.5" customHeight="1">
      <c r="A37" s="19" t="s">
        <v>111</v>
      </c>
      <c r="B37" s="20" t="s">
        <v>112</v>
      </c>
      <c r="C37" s="21">
        <v>0</v>
      </c>
      <c r="D37" s="21">
        <v>2148817.13</v>
      </c>
      <c r="E37" s="22">
        <v>0</v>
      </c>
      <c r="F37" s="23"/>
    </row>
    <row r="38" spans="1:6" ht="58.15" customHeight="1">
      <c r="A38" s="19" t="s">
        <v>94</v>
      </c>
      <c r="B38" s="20" t="s">
        <v>95</v>
      </c>
      <c r="C38" s="21" t="s">
        <v>54</v>
      </c>
      <c r="D38" s="21">
        <v>-2748057.89</v>
      </c>
      <c r="E38" s="22"/>
      <c r="F38" s="23"/>
    </row>
    <row r="39" spans="1:6" ht="16.5" thickBot="1">
      <c r="A39" s="35"/>
      <c r="B39" s="36" t="s">
        <v>96</v>
      </c>
      <c r="C39" s="21">
        <f>C12+C30</f>
        <v>737933394.71000004</v>
      </c>
      <c r="D39" s="37">
        <v>693082586.25999999</v>
      </c>
      <c r="E39" s="22">
        <f>D39/C39*100</f>
        <v>93.922106145145264</v>
      </c>
      <c r="F39" s="23"/>
    </row>
    <row r="40" spans="1:6" ht="12.95" customHeight="1">
      <c r="B40" s="13"/>
      <c r="C40" s="38"/>
      <c r="D40" s="38"/>
      <c r="E40" s="38"/>
    </row>
    <row r="41" spans="1:6" ht="12.95" customHeight="1">
      <c r="C41" s="39"/>
      <c r="D41" s="39"/>
      <c r="E41" s="39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4"/>
  <sheetViews>
    <sheetView tabSelected="1" zoomScale="120" zoomScaleNormal="120" workbookViewId="0">
      <selection activeCell="F37" sqref="F37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41"/>
      <c r="B2" s="86" t="s">
        <v>104</v>
      </c>
      <c r="C2" s="86"/>
      <c r="D2" s="86"/>
      <c r="E2" s="87"/>
      <c r="F2" s="41"/>
      <c r="G2" s="2"/>
    </row>
    <row r="3" spans="1:7">
      <c r="A3" s="42"/>
      <c r="B3" s="43"/>
      <c r="C3" s="44"/>
      <c r="D3" s="44"/>
      <c r="E3" s="44"/>
      <c r="F3" s="44"/>
      <c r="G3" s="2"/>
    </row>
    <row r="4" spans="1:7">
      <c r="A4" s="88"/>
      <c r="B4" s="89"/>
      <c r="C4" s="89"/>
      <c r="D4" s="89"/>
      <c r="E4" s="89"/>
      <c r="F4" s="89"/>
      <c r="G4" s="2"/>
    </row>
    <row r="5" spans="1:7" s="4" customFormat="1">
      <c r="A5" s="90" t="s">
        <v>1</v>
      </c>
      <c r="B5" s="92" t="s">
        <v>97</v>
      </c>
      <c r="C5" s="94" t="s">
        <v>2</v>
      </c>
      <c r="D5" s="96" t="s">
        <v>3</v>
      </c>
      <c r="E5" s="97"/>
      <c r="F5" s="98" t="s">
        <v>38</v>
      </c>
      <c r="G5" s="3"/>
    </row>
    <row r="6" spans="1:7" s="4" customFormat="1" ht="61.9" customHeight="1">
      <c r="A6" s="91"/>
      <c r="B6" s="93"/>
      <c r="C6" s="95"/>
      <c r="D6" s="45" t="s">
        <v>4</v>
      </c>
      <c r="E6" s="46" t="s">
        <v>37</v>
      </c>
      <c r="F6" s="99"/>
      <c r="G6" s="3"/>
    </row>
    <row r="7" spans="1:7">
      <c r="A7" s="47">
        <v>1</v>
      </c>
      <c r="B7" s="47">
        <v>2</v>
      </c>
      <c r="C7" s="47">
        <v>3</v>
      </c>
      <c r="D7" s="48">
        <v>4</v>
      </c>
      <c r="E7" s="48">
        <v>5</v>
      </c>
      <c r="F7" s="49">
        <v>6</v>
      </c>
      <c r="G7" s="2"/>
    </row>
    <row r="8" spans="1:7">
      <c r="A8" s="50" t="s">
        <v>6</v>
      </c>
      <c r="B8" s="60">
        <v>2244738.9700000002</v>
      </c>
      <c r="C8" s="60">
        <v>2199453.87</v>
      </c>
      <c r="D8" s="51">
        <f t="shared" ref="D8:D20" si="0">C8/B8*100</f>
        <v>97.982611759976706</v>
      </c>
      <c r="E8" s="52">
        <f>C8-B8</f>
        <v>-45285.100000000093</v>
      </c>
      <c r="F8" s="53"/>
      <c r="G8" s="2"/>
    </row>
    <row r="9" spans="1:7">
      <c r="A9" s="50" t="s">
        <v>7</v>
      </c>
      <c r="B9" s="60">
        <v>1421156.28</v>
      </c>
      <c r="C9" s="60">
        <v>1420810.44</v>
      </c>
      <c r="D9" s="51">
        <f t="shared" si="0"/>
        <v>99.97566488606023</v>
      </c>
      <c r="E9" s="52">
        <f t="shared" ref="E9:E20" si="1">C9-B9</f>
        <v>-345.84000000008382</v>
      </c>
      <c r="F9" s="53"/>
      <c r="G9" s="2"/>
    </row>
    <row r="10" spans="1:7">
      <c r="A10" s="50" t="s">
        <v>9</v>
      </c>
      <c r="B10" s="60">
        <v>47122934.560000002</v>
      </c>
      <c r="C10" s="60">
        <v>45834069.530000001</v>
      </c>
      <c r="D10" s="51">
        <f t="shared" si="0"/>
        <v>97.264888016770399</v>
      </c>
      <c r="E10" s="52">
        <f t="shared" si="1"/>
        <v>-1288865.0300000012</v>
      </c>
      <c r="F10" s="53"/>
      <c r="G10" s="2"/>
    </row>
    <row r="11" spans="1:7">
      <c r="A11" s="50" t="s">
        <v>10</v>
      </c>
      <c r="B11" s="60">
        <v>5700</v>
      </c>
      <c r="C11" s="60">
        <v>3530</v>
      </c>
      <c r="D11" s="51">
        <f t="shared" si="0"/>
        <v>61.929824561403514</v>
      </c>
      <c r="E11" s="52">
        <f t="shared" si="1"/>
        <v>-2170</v>
      </c>
      <c r="F11" s="53" t="s">
        <v>39</v>
      </c>
      <c r="G11" s="2"/>
    </row>
    <row r="12" spans="1:7">
      <c r="A12" s="50" t="s">
        <v>11</v>
      </c>
      <c r="B12" s="60">
        <v>7344108.3899999997</v>
      </c>
      <c r="C12" s="60">
        <v>7335999.7699999996</v>
      </c>
      <c r="D12" s="51">
        <f t="shared" si="0"/>
        <v>99.889590137162998</v>
      </c>
      <c r="E12" s="52">
        <f t="shared" si="1"/>
        <v>-8108.6200000001118</v>
      </c>
      <c r="F12" s="40"/>
      <c r="G12" s="2"/>
    </row>
    <row r="13" spans="1:7">
      <c r="A13" s="50" t="s">
        <v>12</v>
      </c>
      <c r="B13" s="60">
        <v>241970.62</v>
      </c>
      <c r="C13" s="60">
        <v>0</v>
      </c>
      <c r="D13" s="51">
        <f t="shared" si="0"/>
        <v>0</v>
      </c>
      <c r="E13" s="52">
        <f t="shared" si="1"/>
        <v>-241970.62</v>
      </c>
      <c r="F13" s="53" t="s">
        <v>40</v>
      </c>
      <c r="G13" s="2"/>
    </row>
    <row r="14" spans="1:7">
      <c r="A14" s="50" t="s">
        <v>13</v>
      </c>
      <c r="B14" s="60">
        <v>67721305.310000002</v>
      </c>
      <c r="C14" s="60">
        <v>66229139.689999998</v>
      </c>
      <c r="D14" s="51">
        <f t="shared" si="0"/>
        <v>97.796608300490533</v>
      </c>
      <c r="E14" s="52">
        <f t="shared" si="1"/>
        <v>-1492165.6200000048</v>
      </c>
      <c r="F14" s="53"/>
      <c r="G14" s="2"/>
    </row>
    <row r="15" spans="1:7">
      <c r="A15" s="50" t="s">
        <v>5</v>
      </c>
      <c r="B15" s="60">
        <v>426000</v>
      </c>
      <c r="C15" s="60">
        <v>426000</v>
      </c>
      <c r="D15" s="51">
        <f t="shared" si="0"/>
        <v>100</v>
      </c>
      <c r="E15" s="52">
        <f t="shared" si="1"/>
        <v>0</v>
      </c>
      <c r="F15" s="53"/>
      <c r="G15" s="2"/>
    </row>
    <row r="16" spans="1:7">
      <c r="A16" s="50" t="s">
        <v>14</v>
      </c>
      <c r="B16" s="60">
        <v>2730393.33</v>
      </c>
      <c r="C16" s="60">
        <v>2730393.33</v>
      </c>
      <c r="D16" s="51">
        <f t="shared" si="0"/>
        <v>100</v>
      </c>
      <c r="E16" s="52">
        <f t="shared" si="1"/>
        <v>0</v>
      </c>
      <c r="F16" s="53"/>
      <c r="G16" s="2"/>
    </row>
    <row r="17" spans="1:7">
      <c r="A17" s="50" t="s">
        <v>8</v>
      </c>
      <c r="B17" s="60">
        <v>1282135.42</v>
      </c>
      <c r="C17" s="60">
        <v>1240651.22</v>
      </c>
      <c r="D17" s="51">
        <f t="shared" si="0"/>
        <v>96.76444474172628</v>
      </c>
      <c r="E17" s="52">
        <f t="shared" si="1"/>
        <v>-41484.199999999953</v>
      </c>
      <c r="F17" s="53"/>
      <c r="G17" s="2"/>
    </row>
    <row r="18" spans="1:7">
      <c r="A18" s="50" t="s">
        <v>99</v>
      </c>
      <c r="B18" s="60">
        <v>462252.52</v>
      </c>
      <c r="C18" s="60">
        <v>388743.34</v>
      </c>
      <c r="D18" s="51">
        <f t="shared" si="0"/>
        <v>84.097614005435815</v>
      </c>
      <c r="E18" s="52">
        <f t="shared" si="1"/>
        <v>-73509.179999999993</v>
      </c>
      <c r="F18" s="53"/>
      <c r="G18" s="2"/>
    </row>
    <row r="19" spans="1:7">
      <c r="A19" s="50" t="s">
        <v>15</v>
      </c>
      <c r="B19" s="60">
        <v>4705326.79</v>
      </c>
      <c r="C19" s="60">
        <v>4705326.79</v>
      </c>
      <c r="D19" s="51">
        <f t="shared" si="0"/>
        <v>100</v>
      </c>
      <c r="E19" s="52">
        <f t="shared" si="1"/>
        <v>0</v>
      </c>
      <c r="F19" s="53"/>
      <c r="G19" s="2"/>
    </row>
    <row r="20" spans="1:7" ht="33.75" customHeight="1">
      <c r="A20" s="50" t="s">
        <v>16</v>
      </c>
      <c r="B20" s="60">
        <v>96182956.540000007</v>
      </c>
      <c r="C20" s="60">
        <v>50105265.850000001</v>
      </c>
      <c r="D20" s="51">
        <f t="shared" si="0"/>
        <v>52.093705218099132</v>
      </c>
      <c r="E20" s="52">
        <f t="shared" si="1"/>
        <v>-46077690.690000005</v>
      </c>
      <c r="F20" s="53" t="s">
        <v>105</v>
      </c>
      <c r="G20" s="2"/>
    </row>
    <row r="21" spans="1:7">
      <c r="A21" s="50" t="s">
        <v>17</v>
      </c>
      <c r="B21" s="60">
        <v>877897.3</v>
      </c>
      <c r="C21" s="60">
        <v>877897.3</v>
      </c>
      <c r="D21" s="51">
        <f>C21/B21*100</f>
        <v>100</v>
      </c>
      <c r="E21" s="52">
        <f>C21-B21</f>
        <v>0</v>
      </c>
      <c r="F21" s="53"/>
      <c r="G21" s="2"/>
    </row>
    <row r="22" spans="1:7" ht="31.5" customHeight="1">
      <c r="A22" s="50" t="s">
        <v>18</v>
      </c>
      <c r="B22" s="60">
        <v>27529062.809999999</v>
      </c>
      <c r="C22" s="60">
        <v>27523607.629999999</v>
      </c>
      <c r="D22" s="51">
        <f>C22/B22*100</f>
        <v>99.980183924030939</v>
      </c>
      <c r="E22" s="52">
        <f>C22-B22</f>
        <v>-5455.179999999702</v>
      </c>
      <c r="F22" s="54"/>
      <c r="G22" s="2"/>
    </row>
    <row r="23" spans="1:7" ht="34.5" customHeight="1">
      <c r="A23" s="50" t="s">
        <v>19</v>
      </c>
      <c r="B23" s="60">
        <v>23066927.59</v>
      </c>
      <c r="C23" s="60">
        <v>22518453.98</v>
      </c>
      <c r="D23" s="51">
        <f t="shared" ref="D23:D40" si="2">C23/B23*100</f>
        <v>97.622251130498299</v>
      </c>
      <c r="E23" s="52">
        <f t="shared" ref="E23:E40" si="3">C23-B23</f>
        <v>-548473.6099999994</v>
      </c>
      <c r="F23" s="53"/>
      <c r="G23" s="2"/>
    </row>
    <row r="24" spans="1:7" ht="32.25" customHeight="1">
      <c r="A24" s="50" t="s">
        <v>20</v>
      </c>
      <c r="B24" s="60">
        <v>10948747.529999999</v>
      </c>
      <c r="C24" s="60">
        <v>10083556.789999999</v>
      </c>
      <c r="D24" s="51">
        <f t="shared" si="2"/>
        <v>92.097810844305755</v>
      </c>
      <c r="E24" s="52">
        <f t="shared" si="3"/>
        <v>-865190.74000000022</v>
      </c>
      <c r="F24" s="53" t="s">
        <v>113</v>
      </c>
      <c r="G24" s="2"/>
    </row>
    <row r="25" spans="1:7" ht="20.25" customHeight="1">
      <c r="A25" s="50" t="s">
        <v>21</v>
      </c>
      <c r="B25" s="60">
        <v>6712292.3399999999</v>
      </c>
      <c r="C25" s="60">
        <v>6648815.4500000002</v>
      </c>
      <c r="D25" s="51">
        <f t="shared" si="2"/>
        <v>99.05431875155783</v>
      </c>
      <c r="E25" s="52">
        <f t="shared" si="3"/>
        <v>-63476.889999999665</v>
      </c>
      <c r="F25" s="53"/>
      <c r="G25" s="2"/>
    </row>
    <row r="26" spans="1:7">
      <c r="A26" s="50" t="s">
        <v>22</v>
      </c>
      <c r="B26" s="60">
        <v>303800</v>
      </c>
      <c r="C26" s="60">
        <v>0</v>
      </c>
      <c r="D26" s="51">
        <f t="shared" si="2"/>
        <v>0</v>
      </c>
      <c r="E26" s="52">
        <f t="shared" si="3"/>
        <v>-303800</v>
      </c>
      <c r="F26" s="53" t="s">
        <v>114</v>
      </c>
      <c r="G26" s="2"/>
    </row>
    <row r="27" spans="1:7">
      <c r="A27" s="50" t="s">
        <v>23</v>
      </c>
      <c r="B27" s="60">
        <v>81206556.540000007</v>
      </c>
      <c r="C27" s="60">
        <v>80700988.120000005</v>
      </c>
      <c r="D27" s="51">
        <f t="shared" si="2"/>
        <v>99.377429062946447</v>
      </c>
      <c r="E27" s="52">
        <f t="shared" si="3"/>
        <v>-505568.42000000179</v>
      </c>
      <c r="F27" s="53"/>
      <c r="G27" s="2"/>
    </row>
    <row r="28" spans="1:7">
      <c r="A28" s="50" t="s">
        <v>24</v>
      </c>
      <c r="B28" s="60">
        <v>224048087.88</v>
      </c>
      <c r="C28" s="60">
        <v>221205700.27000001</v>
      </c>
      <c r="D28" s="51">
        <f t="shared" si="2"/>
        <v>98.731349311259294</v>
      </c>
      <c r="E28" s="52">
        <f t="shared" si="3"/>
        <v>-2842387.6099999845</v>
      </c>
      <c r="F28" s="53"/>
      <c r="G28" s="2"/>
    </row>
    <row r="29" spans="1:7">
      <c r="A29" s="50" t="s">
        <v>25</v>
      </c>
      <c r="B29" s="60">
        <v>27083341.539999999</v>
      </c>
      <c r="C29" s="60">
        <v>26640366.949999999</v>
      </c>
      <c r="D29" s="51">
        <f t="shared" si="2"/>
        <v>98.364402009457507</v>
      </c>
      <c r="E29" s="52">
        <f t="shared" si="3"/>
        <v>-442974.58999999985</v>
      </c>
      <c r="F29" s="53"/>
      <c r="G29" s="2"/>
    </row>
    <row r="30" spans="1:7">
      <c r="A30" s="50" t="s">
        <v>26</v>
      </c>
      <c r="B30" s="60">
        <v>9520</v>
      </c>
      <c r="C30" s="60">
        <v>9520</v>
      </c>
      <c r="D30" s="51">
        <f t="shared" si="2"/>
        <v>100</v>
      </c>
      <c r="E30" s="52">
        <f t="shared" si="3"/>
        <v>0</v>
      </c>
      <c r="F30" s="53"/>
      <c r="G30" s="2"/>
    </row>
    <row r="31" spans="1:7" ht="35.25" customHeight="1">
      <c r="A31" s="50" t="s">
        <v>27</v>
      </c>
      <c r="B31" s="60">
        <v>38410599.450000003</v>
      </c>
      <c r="C31" s="60">
        <v>35845930.799999997</v>
      </c>
      <c r="D31" s="51">
        <f t="shared" si="2"/>
        <v>93.323018420114749</v>
      </c>
      <c r="E31" s="52">
        <f t="shared" si="3"/>
        <v>-2564668.650000006</v>
      </c>
      <c r="F31" s="53" t="s">
        <v>116</v>
      </c>
      <c r="G31" s="2"/>
    </row>
    <row r="32" spans="1:7">
      <c r="A32" s="50" t="s">
        <v>28</v>
      </c>
      <c r="B32" s="60">
        <v>65906578.390000001</v>
      </c>
      <c r="C32" s="60">
        <v>65240503.630000003</v>
      </c>
      <c r="D32" s="51">
        <f t="shared" si="2"/>
        <v>98.989365286028772</v>
      </c>
      <c r="E32" s="52">
        <f t="shared" si="3"/>
        <v>-666074.75999999791</v>
      </c>
      <c r="F32" s="53"/>
      <c r="G32" s="2"/>
    </row>
    <row r="33" spans="1:7">
      <c r="A33" s="50" t="s">
        <v>29</v>
      </c>
      <c r="B33" s="60">
        <v>2323331.41</v>
      </c>
      <c r="C33" s="60">
        <v>2323331.41</v>
      </c>
      <c r="D33" s="51">
        <f t="shared" si="2"/>
        <v>100</v>
      </c>
      <c r="E33" s="52">
        <f t="shared" si="3"/>
        <v>0</v>
      </c>
      <c r="F33" s="53"/>
      <c r="G33" s="2"/>
    </row>
    <row r="34" spans="1:7">
      <c r="A34" s="50" t="s">
        <v>30</v>
      </c>
      <c r="B34" s="60">
        <v>2086664.88</v>
      </c>
      <c r="C34" s="60">
        <v>2086664.88</v>
      </c>
      <c r="D34" s="51">
        <f t="shared" si="2"/>
        <v>100</v>
      </c>
      <c r="E34" s="52">
        <f t="shared" si="3"/>
        <v>0</v>
      </c>
      <c r="F34" s="53"/>
      <c r="G34" s="2"/>
    </row>
    <row r="35" spans="1:7" ht="30">
      <c r="A35" s="50" t="s">
        <v>31</v>
      </c>
      <c r="B35" s="60">
        <v>2933307.74</v>
      </c>
      <c r="C35" s="60">
        <v>2772279.6</v>
      </c>
      <c r="D35" s="51">
        <f t="shared" si="2"/>
        <v>94.510356421041593</v>
      </c>
      <c r="E35" s="52">
        <f t="shared" si="3"/>
        <v>-161028.14000000013</v>
      </c>
      <c r="F35" s="53" t="s">
        <v>115</v>
      </c>
      <c r="G35" s="2"/>
    </row>
    <row r="36" spans="1:7">
      <c r="A36" s="50" t="s">
        <v>103</v>
      </c>
      <c r="B36" s="60">
        <v>3891505.6</v>
      </c>
      <c r="C36" s="60">
        <v>3891505.6</v>
      </c>
      <c r="D36" s="51">
        <f t="shared" si="2"/>
        <v>100</v>
      </c>
      <c r="E36" s="52">
        <f t="shared" si="3"/>
        <v>0</v>
      </c>
      <c r="F36" s="53"/>
      <c r="G36" s="2"/>
    </row>
    <row r="37" spans="1:7">
      <c r="A37" s="50" t="s">
        <v>32</v>
      </c>
      <c r="B37" s="60">
        <v>154100</v>
      </c>
      <c r="C37" s="60">
        <v>154100</v>
      </c>
      <c r="D37" s="51">
        <f t="shared" si="2"/>
        <v>100</v>
      </c>
      <c r="E37" s="52">
        <f t="shared" si="3"/>
        <v>0</v>
      </c>
      <c r="F37" s="53"/>
      <c r="G37" s="2"/>
    </row>
    <row r="38" spans="1:7">
      <c r="A38" s="50" t="s">
        <v>33</v>
      </c>
      <c r="B38" s="60">
        <v>20000</v>
      </c>
      <c r="C38" s="60">
        <v>20000</v>
      </c>
      <c r="D38" s="51">
        <f t="shared" si="2"/>
        <v>100</v>
      </c>
      <c r="E38" s="52">
        <f t="shared" si="3"/>
        <v>0</v>
      </c>
      <c r="F38" s="53"/>
      <c r="G38" s="2"/>
    </row>
    <row r="39" spans="1:7">
      <c r="A39" s="50" t="s">
        <v>34</v>
      </c>
      <c r="B39" s="62">
        <v>0</v>
      </c>
      <c r="C39" s="60">
        <v>0</v>
      </c>
      <c r="D39" s="51">
        <v>0</v>
      </c>
      <c r="E39" s="52">
        <f t="shared" si="3"/>
        <v>0</v>
      </c>
      <c r="F39" s="53"/>
      <c r="G39" s="2"/>
    </row>
    <row r="40" spans="1:7">
      <c r="A40" s="61" t="s">
        <v>35</v>
      </c>
      <c r="B40" s="56">
        <v>1415019.83</v>
      </c>
      <c r="C40" s="63">
        <v>1415019.83</v>
      </c>
      <c r="D40" s="64">
        <f t="shared" si="2"/>
        <v>100</v>
      </c>
      <c r="E40" s="52">
        <f t="shared" si="3"/>
        <v>0</v>
      </c>
      <c r="F40" s="53"/>
      <c r="G40" s="2"/>
    </row>
    <row r="41" spans="1:7">
      <c r="A41" s="55" t="s">
        <v>36</v>
      </c>
      <c r="B41" s="65">
        <f>SUM(B8:B40)</f>
        <v>750818319.56000006</v>
      </c>
      <c r="C41" s="65">
        <f>SUM(C8:C40)</f>
        <v>692577626.07000005</v>
      </c>
      <c r="D41" s="57">
        <f>C41/B41*100</f>
        <v>92.243037766562409</v>
      </c>
      <c r="E41" s="66">
        <f>C41-B41</f>
        <v>-58240693.49000001</v>
      </c>
      <c r="F41" s="58"/>
      <c r="G41" s="2"/>
    </row>
    <row r="42" spans="1:7">
      <c r="A42" s="6" t="s">
        <v>0</v>
      </c>
      <c r="C42" s="6"/>
      <c r="D42" s="6"/>
      <c r="E42" s="6"/>
      <c r="F42" s="6"/>
      <c r="G42" s="2"/>
    </row>
    <row r="43" spans="1:7">
      <c r="A43" s="84" t="s">
        <v>0</v>
      </c>
      <c r="B43" s="85"/>
      <c r="C43" s="85"/>
      <c r="D43" s="85"/>
      <c r="E43" s="85"/>
      <c r="F43" s="85"/>
      <c r="G43" s="2"/>
    </row>
    <row r="44" spans="1:7">
      <c r="A44" s="5" t="s">
        <v>0</v>
      </c>
      <c r="B44" s="5"/>
      <c r="C44" s="5"/>
      <c r="D44" s="5"/>
      <c r="E44" s="5"/>
      <c r="F44" s="5"/>
      <c r="G44" s="2"/>
    </row>
  </sheetData>
  <mergeCells count="8">
    <mergeCell ref="A43:F43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2024-10-15T05:20:27Z</cp:lastPrinted>
  <dcterms:created xsi:type="dcterms:W3CDTF">2021-02-05T07:01:24Z</dcterms:created>
  <dcterms:modified xsi:type="dcterms:W3CDTF">2025-02-03T12:02:53Z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