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44" yWindow="480" windowWidth="11196" windowHeight="4716"/>
  </bookViews>
  <sheets>
    <sheet name="Доходы" sheetId="3" r:id="rId1"/>
    <sheet name="Расходы" sheetId="4" r:id="rId2"/>
  </sheets>
  <calcPr calcId="124519"/>
</workbook>
</file>

<file path=xl/calcChain.xml><?xml version="1.0" encoding="utf-8"?>
<calcChain xmlns="http://schemas.openxmlformats.org/spreadsheetml/2006/main">
  <c r="C39" i="4"/>
  <c r="D39" s="1"/>
  <c r="B39"/>
  <c r="E38"/>
  <c r="D38"/>
  <c r="E37"/>
  <c r="D37"/>
  <c r="E36"/>
  <c r="D36"/>
  <c r="E35"/>
  <c r="D35"/>
  <c r="E34"/>
  <c r="D34"/>
  <c r="E33"/>
  <c r="D33"/>
  <c r="E32"/>
  <c r="D32"/>
  <c r="E31"/>
  <c r="D31"/>
  <c r="E30"/>
  <c r="D30"/>
  <c r="E29"/>
  <c r="D29"/>
  <c r="E28"/>
  <c r="D28"/>
  <c r="E27"/>
  <c r="D27"/>
  <c r="E26"/>
  <c r="D26"/>
  <c r="E25"/>
  <c r="D25"/>
  <c r="E24"/>
  <c r="D24"/>
  <c r="E23"/>
  <c r="D23"/>
  <c r="E22"/>
  <c r="D22"/>
  <c r="E21"/>
  <c r="D21"/>
  <c r="E20"/>
  <c r="D20"/>
  <c r="E19"/>
  <c r="D19"/>
  <c r="E18"/>
  <c r="D18"/>
  <c r="E17"/>
  <c r="D17"/>
  <c r="E16"/>
  <c r="D16"/>
  <c r="E15"/>
  <c r="D15"/>
  <c r="E14"/>
  <c r="D14"/>
  <c r="E13"/>
  <c r="D13"/>
  <c r="E12"/>
  <c r="D12"/>
  <c r="E11"/>
  <c r="D11"/>
  <c r="E10"/>
  <c r="D10"/>
  <c r="E9"/>
  <c r="D9"/>
  <c r="E8"/>
  <c r="D8"/>
  <c r="E34" i="3"/>
  <c r="E31"/>
  <c r="E30"/>
  <c r="E29"/>
  <c r="E28"/>
  <c r="E27"/>
  <c r="E26"/>
  <c r="E25"/>
  <c r="E24"/>
  <c r="E23"/>
  <c r="E22"/>
  <c r="E21"/>
  <c r="E20"/>
  <c r="E18"/>
  <c r="E17"/>
  <c r="E16"/>
  <c r="E15"/>
  <c r="E14"/>
  <c r="E13"/>
  <c r="E11"/>
  <c r="E10"/>
  <c r="E9"/>
  <c r="E8"/>
  <c r="E7"/>
  <c r="E39" i="4" l="1"/>
</calcChain>
</file>

<file path=xl/sharedStrings.xml><?xml version="1.0" encoding="utf-8"?>
<sst xmlns="http://schemas.openxmlformats.org/spreadsheetml/2006/main" count="152" uniqueCount="127">
  <si>
    <t/>
  </si>
  <si>
    <t xml:space="preserve">Код по бюджетной классификации </t>
  </si>
  <si>
    <t>Исполнено, руб.</t>
  </si>
  <si>
    <t>Показатели исполнения</t>
  </si>
  <si>
    <t>процент исполнения, %</t>
  </si>
  <si>
    <t>000 0203 0000000000 000</t>
  </si>
  <si>
    <t xml:space="preserve"> 000 0102 0000000000 000</t>
  </si>
  <si>
    <t xml:space="preserve"> 000 0103 0000000000 000</t>
  </si>
  <si>
    <t xml:space="preserve"> 000 0310 0000000000 000</t>
  </si>
  <si>
    <t xml:space="preserve"> 000 0104 0000000000 000</t>
  </si>
  <si>
    <t xml:space="preserve"> 000 0105 0000000000 000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</si>
  <si>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</si>
  <si>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</si>
  <si>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</si>
  <si>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000 0309 0000000000 000</t>
  </si>
  <si>
    <t xml:space="preserve"> 000 0405 0000000000 000</t>
  </si>
  <si>
    <t xml:space="preserve"> 000 0409 0000000000 000</t>
  </si>
  <si>
    <t xml:space="preserve"> 000 0412 0000000000 000</t>
  </si>
  <si>
    <t xml:space="preserve"> 000 0501 0000000000 000</t>
  </si>
  <si>
    <t xml:space="preserve"> 000 0502 0000000000 000</t>
  </si>
  <si>
    <t xml:space="preserve"> 000 0503 0000000000 000</t>
  </si>
  <si>
    <t xml:space="preserve"> 000 0505 0000000000 000</t>
  </si>
  <si>
    <t>000 0605 0000000000 000</t>
  </si>
  <si>
    <t xml:space="preserve"> 000 0701 0000000000 000</t>
  </si>
  <si>
    <t xml:space="preserve"> 000 0702 0000000000 000</t>
  </si>
  <si>
    <t>000 0703 0000000000 000</t>
  </si>
  <si>
    <t xml:space="preserve"> 000 0707 0000000000 000</t>
  </si>
  <si>
    <t xml:space="preserve"> 000 0709 0000000000 000</t>
  </si>
  <si>
    <t xml:space="preserve"> 000 0801 0000000000 000</t>
  </si>
  <si>
    <t xml:space="preserve"> 000 0804 0000000000 000</t>
  </si>
  <si>
    <t xml:space="preserve"> 000 1001 0000000000 000</t>
  </si>
  <si>
    <t xml:space="preserve"> 000 1004 0000000000 000</t>
  </si>
  <si>
    <t xml:space="preserve"> 000 1102 0000000000 000</t>
  </si>
  <si>
    <t xml:space="preserve"> 000 1201 0000000000 000</t>
  </si>
  <si>
    <t xml:space="preserve"> 000 1202 0000000000 000</t>
  </si>
  <si>
    <t xml:space="preserve"> 000 1301 0000000000 000</t>
  </si>
  <si>
    <t>Расходы бюджета</t>
  </si>
  <si>
    <t>сумма отклонения, руб. (гр.3-гр.2)</t>
  </si>
  <si>
    <t>Причины отклонений от планового процента исполнения</t>
  </si>
  <si>
    <t>Расходы осуществляются в пределах средств, поступивших из бюджета УР</t>
  </si>
  <si>
    <t>Оплата произведена по фактическим расходам, заключаются контракты.</t>
  </si>
  <si>
    <t>Проводятся конкурсные процедуры.</t>
  </si>
  <si>
    <t>Проводятся конкурсные процедуры. Оплата произведена на основании актов выполненных работ.</t>
  </si>
  <si>
    <t>По переселению граждан из аварийного жилищного фонда отсутствуют заключенные контракты на приобретение жилья на вторичном рынке. По комплексному развитию сельских территорий (по строительству жилья, предоставляемого по договору найму) в связи с проведением закупочных процедур. Остальные расходы произведены согласно актов выполненных работ.</t>
  </si>
  <si>
    <t>Оплата произведена по фактическим расходам, по мероприятиям в области поддержки и развития коммунального хозяйства ведется разработка ПСД.</t>
  </si>
  <si>
    <t>Оплата произведена по фактическим расходам.</t>
  </si>
  <si>
    <t>Резервный фонд.</t>
  </si>
  <si>
    <t>Ведется подготовка документации на рекультивацию свалки с. Красногорского.</t>
  </si>
  <si>
    <t xml:space="preserve">Расходы по трудоустройству школьников будут произведены в летний период. </t>
  </si>
  <si>
    <t>Оплата произведена по фактическим расходам; расходы по организации отдыха, оздоровления и занятости детей будут произведены в летний период; расходы на уплату налога на имущество организаций будут произведены в апреле, июле, октябре.</t>
  </si>
  <si>
    <t>Расходы будут произведены в более поздний период.</t>
  </si>
  <si>
    <t>Расходы осуществляются в пределах средств, поступивших из бюджета УР.</t>
  </si>
  <si>
    <t>Отчет об исполнении бюджета муниципального образования "Муниципальный округ Красногорский район Удмуртской Республики" по доходам на 1 апреля 2023 года</t>
  </si>
  <si>
    <t>( с пояснением причин исполнения менее 20 %)</t>
  </si>
  <si>
    <t>в тыс.руб.</t>
  </si>
  <si>
    <t>Код дохода по бюджетной классификации Российской Федерации</t>
  </si>
  <si>
    <t>Наименование дохода</t>
  </si>
  <si>
    <t>План уточненный на 2023 год</t>
  </si>
  <si>
    <t>Исполнено за январь-март 2023 года</t>
  </si>
  <si>
    <t>% исполнения к плану</t>
  </si>
  <si>
    <t xml:space="preserve">  1000000000 0000 000</t>
  </si>
  <si>
    <t>НАЛОГОВЫЕ И НЕНАЛОГОВЫЕ ДОХОДЫ</t>
  </si>
  <si>
    <t xml:space="preserve">  1010000000 0000 000</t>
  </si>
  <si>
    <t>НАЛОГ НА ДОХОДЫ ФИЗИЧЕСКИХ ЛИЦ</t>
  </si>
  <si>
    <t>Осуществлены возвраты имущественных и социальных выплат из бюджета физическим лицам</t>
  </si>
  <si>
    <t xml:space="preserve">  1030000000 0000 000</t>
  </si>
  <si>
    <t>НАЛОГИ НА ТОВАРЫ (РАБОТЫ, УСЛУГИ), РЕАЛИЗУЕМЫЕ НА ТЕРРИТОРИИ РОССИЙСКОЙ ФЕДЕРАЦИИ</t>
  </si>
  <si>
    <t xml:space="preserve">  1050000000 0000 000</t>
  </si>
  <si>
    <t>НАЛОГИ НА СОВОКУПНЫЙ ДОХОД</t>
  </si>
  <si>
    <t xml:space="preserve">  1050100000 0000 000</t>
  </si>
  <si>
    <t>Налог, взимаемый в связи с применением упрощенной системы налогообложения</t>
  </si>
  <si>
    <t xml:space="preserve">  1050200000 0000 000</t>
  </si>
  <si>
    <t>Единый налог на вмененный доход для отдельных видов деятельности</t>
  </si>
  <si>
    <t>-</t>
  </si>
  <si>
    <t>Данный вид налога отменен с 01.01.2021 года.</t>
  </si>
  <si>
    <t xml:space="preserve">  1050300000 0000 000</t>
  </si>
  <si>
    <t>Единый сельскохозяйственный налог</t>
  </si>
  <si>
    <t xml:space="preserve">  1050400000 0000 000</t>
  </si>
  <si>
    <t>Налог, взимаемый в связи с применением патентной системы налогообложения, зачисляемый в бюджеты муниципальных округов</t>
  </si>
  <si>
    <t>Фактическая уплата налогоплательщиками.</t>
  </si>
  <si>
    <t xml:space="preserve">  1060000000 0000 000</t>
  </si>
  <si>
    <t>НАЛОГИ НА ИМУЩЕСТВО</t>
  </si>
  <si>
    <t xml:space="preserve">  1060100000 0000 000</t>
  </si>
  <si>
    <t>Налог на имущество физических лиц</t>
  </si>
  <si>
    <t>Срок уплаты налога 1 декабря 2023 года. Поступила задолженность за 2022 год</t>
  </si>
  <si>
    <t xml:space="preserve">  1060600000 0000 000</t>
  </si>
  <si>
    <t>Земельный налог</t>
  </si>
  <si>
    <t xml:space="preserve">  1080000000 0000 000</t>
  </si>
  <si>
    <t>ГОСУДАРСТВЕННАЯ ПОШЛИНА</t>
  </si>
  <si>
    <t>Фактическое поступление</t>
  </si>
  <si>
    <t xml:space="preserve">  1090000000 0000 000</t>
  </si>
  <si>
    <t>ЗАДОЛЖЕННОСТЬ И ПЕРЕРАСЧЕТЫ ПО ОТМЕНЕННЫМ НАЛОГАМ, СБОРАМ И ИНЫМ ОБЯЗАТЕЛЬНЫМ ПЛАТЕЖАМ</t>
  </si>
  <si>
    <t xml:space="preserve"> 1110000000 0000 000</t>
  </si>
  <si>
    <t>ДОХОДЫ ОТ ИСПОЛЬЗОВАНИЯ ИМУЩЕСТВА, НАХОДЯЩЕГОСЯ В ГОСУДАРСТВЕННОЙ И МУНИЦИПАЛЬНОЙ СОБСТВЕННОСТИ</t>
  </si>
  <si>
    <t xml:space="preserve">  1120000000 0000 000</t>
  </si>
  <si>
    <t>ПЛАТЕЖИ ПРИ ПОЛЬЗОВАНИИ ПРИРОДНЫМИ РЕСУРСАМИ</t>
  </si>
  <si>
    <t xml:space="preserve">  1130000000 0000 000</t>
  </si>
  <si>
    <t>ДОХОДЫ ОТ ОКАЗАНИЯ ПЛАТНЫХ УСЛУГ И КОМПЕНСАЦИИ ЗАТРАТ ГОСУДАРСТВА</t>
  </si>
  <si>
    <t xml:space="preserve">  1140000000 0000 000</t>
  </si>
  <si>
    <t>ДОХОДЫ ОТ ПРОДАЖИ МАТЕРИАЛЬНЫХ И НЕМАТЕРИАЛЬНЫХ АКТИВОВ</t>
  </si>
  <si>
    <t>Планируемый объект продан без объявления цены</t>
  </si>
  <si>
    <t xml:space="preserve">  1160000000 0000 000</t>
  </si>
  <si>
    <t>ШТРАФЫ, САНКЦИИ, ВОЗМЕЩЕНИЕ УЩЕРБА</t>
  </si>
  <si>
    <t xml:space="preserve">  1170000000 0000 000</t>
  </si>
  <si>
    <t>ПРОЧИЕ НЕНАЛОГОВЫЕ ДОХОДЫ</t>
  </si>
  <si>
    <t>Осуществлен возврат остатков денежных средств населению и юридическим лицам по итогам реализации инициативных проектов в 2022 году.</t>
  </si>
  <si>
    <t xml:space="preserve">  2000000000 0000 000</t>
  </si>
  <si>
    <t>БЕЗВОЗМЕЗДНЫЕ ПОСТУПЛЕНИЯ</t>
  </si>
  <si>
    <t xml:space="preserve">  2020000000 0000 000</t>
  </si>
  <si>
    <t>БЕЗВОЗМЕЗДНЫЕ ПОСТУПЛЕНИЯ ОТ ДРУГИХ БЮДЖЕТОВ БЮДЖЕТНОЙ СИСТЕМЫ РОССИЙСКОЙ ФЕДЕРАЦИИ</t>
  </si>
  <si>
    <t xml:space="preserve">  2021000000 0000 000</t>
  </si>
  <si>
    <t>Дотации бюджетам бюджетной системы Российской Федерации</t>
  </si>
  <si>
    <t xml:space="preserve">  2022000000 0000 000</t>
  </si>
  <si>
    <t>Субсидии бюджетам бюджетной системы Российской Федерации (межбюджетные субсидии)</t>
  </si>
  <si>
    <t>Отсутствие поступлений из бюджета Удмуртской Республики</t>
  </si>
  <si>
    <t xml:space="preserve">  2023000000 0000 000</t>
  </si>
  <si>
    <t>Субвенции бюджетам бюджетной системы Российской Федерации</t>
  </si>
  <si>
    <t xml:space="preserve">  2024000000 0000 000</t>
  </si>
  <si>
    <t>Иные межбюджетные трансферты</t>
  </si>
  <si>
    <t xml:space="preserve">  2070000000 0000 000</t>
  </si>
  <si>
    <t>ПРОЧИЕ БЕЗВОЗМЕЗДНЫЕ ПОСТУПЛЕНИЯ</t>
  </si>
  <si>
    <t xml:space="preserve">  2190000000 0000 000</t>
  </si>
  <si>
    <t>ВОЗВРАТ ОСТАТКОВ СУБСИДИЙ, СУБВЕНЦИЙ И ИНЫХ МЕЖБЮДЖЕТНЫХ ТРАНСФЕРТОВ, ИМЕЮЩИХ ЦЕЛЕВОЕ НАЗНАЧЕНИЕ, ПРОШЛЫХ ЛЕТ</t>
  </si>
  <si>
    <t>ИТОГО ДОХОДОВ</t>
  </si>
  <si>
    <t>Сведения об исполнении бюджета муниципального образования "Муниципальный округ Красногорский район Удмуртской Республики" по расходам на 01.04.2023 г.</t>
  </si>
  <si>
    <t>Утвержденные бюджетные назначения (прогнозные показатели), руб.</t>
  </si>
  <si>
    <t>Расходы осуществляются в пределах средств, поступивших из бюджета УР; а так же согласно распоряжений Администрации МО была предоставлена субсидия МУП ЖКС "Красногорский район".</t>
  </si>
</sst>
</file>

<file path=xl/styles.xml><?xml version="1.0" encoding="utf-8"?>
<styleSheet xmlns="http://schemas.openxmlformats.org/spreadsheetml/2006/main">
  <numFmts count="1">
    <numFmt numFmtId="168" formatCode="#,##0.0"/>
  </numFmts>
  <fonts count="25">
    <font>
      <sz val="11"/>
      <name val="Calibri"/>
      <family val="2"/>
      <scheme val="minor"/>
    </font>
    <font>
      <sz val="8"/>
      <color rgb="FF000000"/>
      <name val="Arial"/>
    </font>
    <font>
      <sz val="11"/>
      <color rgb="FF000000"/>
      <name val="Calibri"/>
      <scheme val="minor"/>
    </font>
    <font>
      <b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</font>
    <font>
      <sz val="10"/>
      <color rgb="FF000000"/>
      <name val="Arial Cyr"/>
    </font>
    <font>
      <sz val="11"/>
      <color rgb="FF000000"/>
      <name val="Calibri"/>
      <scheme val="minor"/>
    </font>
    <font>
      <sz val="10"/>
      <color rgb="FF000000"/>
      <name val="Arial"/>
    </font>
    <font>
      <sz val="11"/>
      <name val="Calibri"/>
      <family val="2"/>
      <scheme val="minor"/>
    </font>
    <font>
      <b/>
      <sz val="9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2"/>
      <name val="Times New Roman"/>
      <family val="1"/>
      <charset val="204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6">
    <xf numFmtId="0" fontId="0" fillId="0" borderId="0"/>
    <xf numFmtId="0" fontId="1" fillId="0" borderId="1"/>
    <xf numFmtId="0" fontId="2" fillId="0" borderId="1"/>
    <xf numFmtId="0" fontId="1" fillId="0" borderId="2">
      <alignment horizontal="right"/>
    </xf>
    <xf numFmtId="49" fontId="1" fillId="0" borderId="3">
      <alignment horizontal="center"/>
    </xf>
    <xf numFmtId="0" fontId="1" fillId="0" borderId="4"/>
    <xf numFmtId="0" fontId="3" fillId="0" borderId="1">
      <alignment horizontal="center"/>
    </xf>
    <xf numFmtId="0" fontId="4" fillId="0" borderId="1">
      <alignment horizontal="right"/>
    </xf>
    <xf numFmtId="0" fontId="4" fillId="0" borderId="1">
      <alignment horizontal="center"/>
    </xf>
    <xf numFmtId="0" fontId="5" fillId="0" borderId="5">
      <alignment horizontal="center"/>
    </xf>
    <xf numFmtId="0" fontId="1" fillId="0" borderId="6">
      <alignment horizontal="center" vertical="top" wrapText="1"/>
    </xf>
    <xf numFmtId="0" fontId="1" fillId="0" borderId="6">
      <alignment horizontal="center" vertical="top"/>
    </xf>
    <xf numFmtId="0" fontId="1" fillId="0" borderId="7">
      <alignment horizontal="center" vertical="top"/>
    </xf>
    <xf numFmtId="0" fontId="1" fillId="0" borderId="6">
      <alignment horizontal="center"/>
    </xf>
    <xf numFmtId="0" fontId="1" fillId="0" borderId="7">
      <alignment horizontal="center"/>
    </xf>
    <xf numFmtId="49" fontId="1" fillId="0" borderId="6">
      <alignment horizontal="center" vertical="top"/>
    </xf>
    <xf numFmtId="4" fontId="1" fillId="0" borderId="6">
      <alignment horizontal="right" vertical="top"/>
    </xf>
    <xf numFmtId="49" fontId="1" fillId="0" borderId="6">
      <alignment horizontal="right" vertical="top" wrapText="1"/>
    </xf>
    <xf numFmtId="0" fontId="1" fillId="0" borderId="7">
      <alignment horizontal="right" vertical="top"/>
    </xf>
    <xf numFmtId="49" fontId="1" fillId="0" borderId="8">
      <alignment horizontal="center" vertical="top"/>
    </xf>
    <xf numFmtId="0" fontId="1" fillId="0" borderId="1">
      <alignment horizontal="center" vertical="center"/>
    </xf>
    <xf numFmtId="0" fontId="6" fillId="0" borderId="5"/>
    <xf numFmtId="0" fontId="6" fillId="0" borderId="6">
      <alignment horizontal="left" wrapText="1"/>
    </xf>
    <xf numFmtId="0" fontId="1" fillId="0" borderId="7"/>
    <xf numFmtId="0" fontId="6" fillId="0" borderId="9"/>
    <xf numFmtId="0" fontId="9" fillId="0" borderId="0"/>
    <xf numFmtId="0" fontId="9" fillId="0" borderId="0"/>
    <xf numFmtId="0" fontId="9" fillId="0" borderId="0"/>
    <xf numFmtId="0" fontId="7" fillId="0" borderId="1"/>
    <xf numFmtId="0" fontId="7" fillId="0" borderId="1"/>
    <xf numFmtId="0" fontId="8" fillId="2" borderId="1"/>
    <xf numFmtId="0" fontId="7" fillId="0" borderId="1"/>
    <xf numFmtId="0" fontId="8" fillId="0" borderId="1"/>
    <xf numFmtId="0" fontId="6" fillId="0" borderId="6">
      <alignment horizontal="left"/>
    </xf>
    <xf numFmtId="0" fontId="14" fillId="0" borderId="1">
      <alignment horizontal="center" wrapText="1"/>
    </xf>
    <xf numFmtId="0" fontId="11" fillId="0" borderId="1">
      <alignment horizontal="center"/>
    </xf>
  </cellStyleXfs>
  <cellXfs count="81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2" fillId="0" borderId="1" xfId="2" applyNumberFormat="1" applyProtection="1"/>
    <xf numFmtId="0" fontId="1" fillId="0" borderId="6" xfId="13" applyNumberFormat="1" applyProtection="1">
      <alignment horizontal="center"/>
    </xf>
    <xf numFmtId="4" fontId="1" fillId="0" borderId="6" xfId="16" applyNumberFormat="1" applyProtection="1">
      <alignment horizontal="right" vertical="top"/>
    </xf>
    <xf numFmtId="0" fontId="1" fillId="0" borderId="1" xfId="20" applyNumberFormat="1" applyProtection="1">
      <alignment horizontal="center" vertical="center"/>
    </xf>
    <xf numFmtId="0" fontId="3" fillId="0" borderId="1" xfId="6" applyNumberFormat="1" applyProtection="1">
      <alignment horizontal="center"/>
    </xf>
    <xf numFmtId="0" fontId="3" fillId="0" borderId="1" xfId="6">
      <alignment horizontal="center"/>
    </xf>
    <xf numFmtId="0" fontId="1" fillId="0" borderId="11" xfId="13" applyNumberFormat="1" applyBorder="1" applyProtection="1">
      <alignment horizontal="center"/>
    </xf>
    <xf numFmtId="0" fontId="1" fillId="3" borderId="6" xfId="13" applyNumberFormat="1" applyFill="1" applyProtection="1">
      <alignment horizontal="center"/>
    </xf>
    <xf numFmtId="49" fontId="11" fillId="0" borderId="6" xfId="15" applyNumberFormat="1" applyFont="1" applyProtection="1">
      <alignment horizontal="center" vertical="top"/>
    </xf>
    <xf numFmtId="49" fontId="12" fillId="0" borderId="8" xfId="19" applyNumberFormat="1" applyFont="1" applyProtection="1">
      <alignment horizontal="center" vertical="top"/>
    </xf>
    <xf numFmtId="4" fontId="12" fillId="0" borderId="6" xfId="16" applyNumberFormat="1" applyFont="1" applyProtection="1">
      <alignment horizontal="right" vertical="top"/>
    </xf>
    <xf numFmtId="49" fontId="11" fillId="3" borderId="6" xfId="17" applyNumberFormat="1" applyFont="1" applyFill="1" applyAlignment="1" applyProtection="1">
      <alignment horizontal="left" vertical="top" wrapText="1"/>
    </xf>
    <xf numFmtId="49" fontId="1" fillId="3" borderId="6" xfId="17" applyNumberFormat="1" applyFill="1" applyAlignment="1" applyProtection="1">
      <alignment horizontal="left" vertical="top" wrapText="1"/>
    </xf>
    <xf numFmtId="49" fontId="12" fillId="3" borderId="6" xfId="17" applyNumberFormat="1" applyFont="1" applyFill="1" applyAlignment="1" applyProtection="1">
      <alignment horizontal="left" vertical="top" wrapText="1"/>
    </xf>
    <xf numFmtId="0" fontId="11" fillId="3" borderId="6" xfId="17" applyNumberFormat="1" applyFont="1" applyFill="1" applyAlignment="1" applyProtection="1">
      <alignment horizontal="left" vertical="top" wrapText="1"/>
    </xf>
    <xf numFmtId="0" fontId="0" fillId="0" borderId="1" xfId="0" applyBorder="1" applyProtection="1">
      <protection locked="0"/>
    </xf>
    <xf numFmtId="0" fontId="12" fillId="0" borderId="1" xfId="1" applyNumberFormat="1" applyFont="1" applyProtection="1"/>
    <xf numFmtId="0" fontId="15" fillId="0" borderId="1" xfId="19" applyNumberFormat="1" applyFont="1" applyBorder="1" applyAlignment="1" applyProtection="1"/>
    <xf numFmtId="0" fontId="11" fillId="0" borderId="1" xfId="13" applyNumberFormat="1" applyFont="1" applyBorder="1" applyAlignment="1" applyProtection="1"/>
    <xf numFmtId="49" fontId="11" fillId="0" borderId="1" xfId="33" applyNumberFormat="1" applyFont="1" applyBorder="1" applyAlignment="1" applyProtection="1"/>
    <xf numFmtId="0" fontId="16" fillId="0" borderId="1" xfId="10" applyNumberFormat="1" applyFont="1" applyBorder="1" applyAlignment="1" applyProtection="1">
      <alignment horizontal="center" wrapText="1"/>
    </xf>
    <xf numFmtId="0" fontId="17" fillId="0" borderId="1" xfId="0" applyFont="1" applyBorder="1" applyAlignment="1">
      <alignment horizontal="center" wrapText="1"/>
    </xf>
    <xf numFmtId="0" fontId="13" fillId="0" borderId="1" xfId="0" applyFont="1" applyBorder="1" applyAlignment="1" applyProtection="1">
      <alignment wrapText="1"/>
      <protection locked="0"/>
    </xf>
    <xf numFmtId="0" fontId="18" fillId="0" borderId="1" xfId="15" applyNumberFormat="1" applyFont="1" applyBorder="1" applyAlignment="1" applyProtection="1"/>
    <xf numFmtId="0" fontId="19" fillId="0" borderId="1" xfId="19" applyNumberFormat="1" applyFont="1" applyBorder="1" applyAlignment="1" applyProtection="1">
      <alignment horizontal="center"/>
    </xf>
    <xf numFmtId="0" fontId="13" fillId="0" borderId="1" xfId="0" applyFont="1" applyBorder="1" applyAlignment="1">
      <alignment horizontal="center"/>
    </xf>
    <xf numFmtId="49" fontId="11" fillId="0" borderId="1" xfId="33" applyNumberFormat="1" applyFont="1" applyBorder="1" applyAlignment="1" applyProtection="1">
      <alignment horizontal="center"/>
    </xf>
    <xf numFmtId="49" fontId="20" fillId="0" borderId="15" xfId="20" applyNumberFormat="1" applyFont="1" applyBorder="1" applyAlignment="1" applyProtection="1">
      <alignment horizontal="center" vertical="center" wrapText="1"/>
    </xf>
    <xf numFmtId="49" fontId="20" fillId="0" borderId="13" xfId="20" applyNumberFormat="1" applyFont="1" applyBorder="1" applyAlignment="1" applyProtection="1">
      <alignment horizontal="center" vertical="center" wrapText="1"/>
    </xf>
    <xf numFmtId="49" fontId="20" fillId="0" borderId="12" xfId="20" applyNumberFormat="1" applyFont="1" applyBorder="1" applyAlignment="1" applyProtection="1">
      <alignment horizontal="center" vertical="center" wrapText="1"/>
    </xf>
    <xf numFmtId="49" fontId="20" fillId="0" borderId="18" xfId="12" applyNumberFormat="1" applyFont="1" applyBorder="1" applyAlignment="1" applyProtection="1">
      <alignment horizontal="center" vertical="center" wrapText="1"/>
    </xf>
    <xf numFmtId="49" fontId="20" fillId="0" borderId="19" xfId="12" applyNumberFormat="1" applyFont="1" applyBorder="1" applyAlignment="1" applyProtection="1">
      <alignment horizontal="center" vertical="center" wrapText="1"/>
    </xf>
    <xf numFmtId="0" fontId="21" fillId="0" borderId="18" xfId="0" applyFont="1" applyBorder="1" applyAlignment="1" applyProtection="1">
      <alignment horizontal="center" vertical="center" wrapText="1"/>
      <protection locked="0"/>
    </xf>
    <xf numFmtId="49" fontId="20" fillId="0" borderId="15" xfId="20" applyNumberFormat="1" applyFont="1" applyBorder="1" applyAlignment="1">
      <alignment horizontal="center" vertical="center" wrapText="1"/>
    </xf>
    <xf numFmtId="49" fontId="20" fillId="0" borderId="13" xfId="20" applyNumberFormat="1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1" fillId="0" borderId="20" xfId="0" applyFont="1" applyBorder="1" applyAlignment="1" applyProtection="1">
      <alignment horizontal="center" vertical="center" wrapText="1"/>
      <protection locked="0"/>
    </xf>
    <xf numFmtId="49" fontId="22" fillId="0" borderId="15" xfId="6" applyNumberFormat="1" applyFont="1" applyBorder="1" applyProtection="1">
      <alignment horizontal="center"/>
    </xf>
    <xf numFmtId="0" fontId="22" fillId="0" borderId="13" xfId="31" applyNumberFormat="1" applyFont="1" applyBorder="1" applyAlignment="1" applyProtection="1">
      <alignment horizontal="left" wrapText="1" indent="2"/>
    </xf>
    <xf numFmtId="4" fontId="16" fillId="0" borderId="6" xfId="18" applyNumberFormat="1" applyFont="1" applyBorder="1" applyAlignment="1" applyProtection="1">
      <alignment horizontal="right"/>
    </xf>
    <xf numFmtId="168" fontId="16" fillId="0" borderId="14" xfId="18" applyNumberFormat="1" applyFont="1" applyBorder="1" applyAlignment="1" applyProtection="1">
      <alignment horizontal="right"/>
    </xf>
    <xf numFmtId="0" fontId="21" fillId="0" borderId="13" xfId="0" applyFont="1" applyBorder="1" applyProtection="1">
      <protection locked="0"/>
    </xf>
    <xf numFmtId="0" fontId="21" fillId="0" borderId="13" xfId="0" applyFont="1" applyBorder="1" applyAlignment="1" applyProtection="1">
      <alignment wrapText="1"/>
      <protection locked="0"/>
    </xf>
    <xf numFmtId="0" fontId="23" fillId="0" borderId="13" xfId="31" applyNumberFormat="1" applyFont="1" applyBorder="1" applyAlignment="1" applyProtection="1">
      <alignment horizontal="left" wrapText="1" indent="2"/>
    </xf>
    <xf numFmtId="49" fontId="19" fillId="0" borderId="15" xfId="6" applyNumberFormat="1" applyFont="1" applyBorder="1" applyProtection="1">
      <alignment horizontal="center"/>
    </xf>
    <xf numFmtId="0" fontId="20" fillId="0" borderId="13" xfId="31" applyNumberFormat="1" applyFont="1" applyBorder="1" applyAlignment="1" applyProtection="1">
      <alignment horizontal="left" wrapText="1" indent="2"/>
    </xf>
    <xf numFmtId="4" fontId="19" fillId="0" borderId="6" xfId="18" applyNumberFormat="1" applyFont="1" applyBorder="1" applyAlignment="1" applyProtection="1">
      <alignment horizontal="right"/>
    </xf>
    <xf numFmtId="168" fontId="19" fillId="0" borderId="14" xfId="18" applyNumberFormat="1" applyFont="1" applyBorder="1" applyAlignment="1" applyProtection="1">
      <alignment horizontal="right"/>
    </xf>
    <xf numFmtId="49" fontId="20" fillId="0" borderId="15" xfId="6" applyNumberFormat="1" applyFont="1" applyBorder="1" applyProtection="1">
      <alignment horizontal="center"/>
    </xf>
    <xf numFmtId="0" fontId="16" fillId="0" borderId="13" xfId="31" applyNumberFormat="1" applyFont="1" applyBorder="1" applyAlignment="1" applyProtection="1">
      <alignment horizontal="left" wrapText="1" indent="2"/>
    </xf>
    <xf numFmtId="4" fontId="16" fillId="0" borderId="11" xfId="18" applyNumberFormat="1" applyFont="1" applyBorder="1" applyAlignment="1" applyProtection="1">
      <alignment horizontal="right"/>
    </xf>
    <xf numFmtId="0" fontId="11" fillId="0" borderId="4" xfId="8" applyNumberFormat="1" applyFont="1" applyBorder="1" applyAlignment="1" applyProtection="1"/>
    <xf numFmtId="0" fontId="11" fillId="0" borderId="1" xfId="23" applyNumberFormat="1" applyFont="1" applyBorder="1" applyProtection="1"/>
    <xf numFmtId="0" fontId="12" fillId="0" borderId="10" xfId="10" applyNumberFormat="1" applyFont="1" applyBorder="1" applyAlignment="1" applyProtection="1">
      <alignment horizontal="center" vertical="center" wrapText="1"/>
    </xf>
    <xf numFmtId="0" fontId="12" fillId="0" borderId="10" xfId="11" applyNumberFormat="1" applyFont="1" applyBorder="1" applyAlignment="1" applyProtection="1">
      <alignment horizontal="center" vertical="center" wrapText="1"/>
    </xf>
    <xf numFmtId="0" fontId="12" fillId="0" borderId="12" xfId="11" applyFont="1" applyBorder="1" applyAlignment="1">
      <alignment horizontal="center" vertical="center"/>
    </xf>
    <xf numFmtId="0" fontId="12" fillId="0" borderId="13" xfId="10" applyNumberFormat="1" applyFont="1" applyBorder="1" applyAlignment="1" applyProtection="1">
      <alignment horizontal="center" vertical="top" wrapText="1"/>
    </xf>
    <xf numFmtId="0" fontId="17" fillId="0" borderId="13" xfId="0" applyFont="1" applyBorder="1" applyAlignment="1">
      <alignment horizontal="center"/>
    </xf>
    <xf numFmtId="0" fontId="12" fillId="0" borderId="16" xfId="11" applyNumberFormat="1" applyFont="1" applyBorder="1" applyAlignment="1" applyProtection="1">
      <alignment horizontal="center" vertical="center"/>
    </xf>
    <xf numFmtId="0" fontId="24" fillId="0" borderId="1" xfId="2" applyNumberFormat="1" applyFont="1" applyProtection="1"/>
    <xf numFmtId="0" fontId="17" fillId="0" borderId="0" xfId="0" applyFont="1" applyProtection="1">
      <protection locked="0"/>
    </xf>
    <xf numFmtId="0" fontId="12" fillId="0" borderId="11" xfId="10" applyNumberFormat="1" applyFont="1" applyBorder="1" applyAlignment="1" applyProtection="1">
      <alignment horizontal="center" vertical="center" wrapText="1"/>
    </xf>
    <xf numFmtId="0" fontId="12" fillId="0" borderId="11" xfId="11" applyNumberFormat="1" applyFont="1" applyBorder="1" applyAlignment="1" applyProtection="1">
      <alignment horizontal="center" vertical="center" wrapText="1"/>
    </xf>
    <xf numFmtId="0" fontId="12" fillId="0" borderId="14" xfId="11" applyFont="1" applyBorder="1" applyAlignment="1">
      <alignment horizontal="center" vertical="center"/>
    </xf>
    <xf numFmtId="0" fontId="12" fillId="0" borderId="13" xfId="10" applyNumberFormat="1" applyFont="1" applyBorder="1" applyAlignment="1" applyProtection="1">
      <alignment horizontal="center" vertical="center" wrapText="1"/>
    </xf>
    <xf numFmtId="0" fontId="17" fillId="0" borderId="17" xfId="0" applyFont="1" applyBorder="1" applyAlignment="1">
      <alignment horizontal="center" vertical="center"/>
    </xf>
    <xf numFmtId="0" fontId="6" fillId="0" borderId="1" xfId="24" applyNumberFormat="1" applyBorder="1" applyProtection="1"/>
    <xf numFmtId="0" fontId="6" fillId="0" borderId="1" xfId="21" applyNumberFormat="1" applyBorder="1" applyProtection="1"/>
    <xf numFmtId="0" fontId="6" fillId="0" borderId="1" xfId="22" applyNumberFormat="1" applyBorder="1" applyProtection="1">
      <alignment horizontal="left" wrapText="1"/>
    </xf>
    <xf numFmtId="0" fontId="6" fillId="0" borderId="1" xfId="22" applyBorder="1">
      <alignment horizontal="left" wrapText="1"/>
    </xf>
    <xf numFmtId="0" fontId="10" fillId="0" borderId="1" xfId="6" applyNumberFormat="1" applyFont="1" applyAlignment="1" applyProtection="1">
      <alignment horizontal="center"/>
    </xf>
    <xf numFmtId="0" fontId="3" fillId="0" borderId="1" xfId="6" applyAlignment="1">
      <alignment horizontal="center"/>
    </xf>
    <xf numFmtId="0" fontId="3" fillId="0" borderId="1" xfId="6" applyAlignment="1">
      <alignment horizontal="center" wrapText="1"/>
    </xf>
    <xf numFmtId="0" fontId="12" fillId="0" borderId="13" xfId="11" applyFont="1" applyBorder="1" applyAlignment="1">
      <alignment vertical="center" wrapText="1"/>
    </xf>
    <xf numFmtId="0" fontId="10" fillId="0" borderId="1" xfId="1" applyNumberFormat="1" applyFont="1" applyAlignment="1" applyProtection="1">
      <alignment horizontal="center" wrapText="1"/>
    </xf>
    <xf numFmtId="0" fontId="0" fillId="0" borderId="0" xfId="0" applyAlignment="1">
      <alignment horizontal="center" wrapText="1"/>
    </xf>
  </cellXfs>
  <cellStyles count="36">
    <cellStyle name="br" xfId="27"/>
    <cellStyle name="col" xfId="26"/>
    <cellStyle name="st32" xfId="22"/>
    <cellStyle name="style0" xfId="28"/>
    <cellStyle name="td" xfId="29"/>
    <cellStyle name="tr" xfId="25"/>
    <cellStyle name="xl21" xfId="30"/>
    <cellStyle name="xl22" xfId="1"/>
    <cellStyle name="xl23" xfId="9"/>
    <cellStyle name="xl24" xfId="10"/>
    <cellStyle name="xl25" xfId="13"/>
    <cellStyle name="xl26" xfId="15"/>
    <cellStyle name="xl27" xfId="19"/>
    <cellStyle name="xl28" xfId="20"/>
    <cellStyle name="xl29" xfId="21"/>
    <cellStyle name="xl30" xfId="24"/>
    <cellStyle name="xl31" xfId="31"/>
    <cellStyle name="xl32" xfId="7"/>
    <cellStyle name="xl33" xfId="16"/>
    <cellStyle name="xl34" xfId="32"/>
    <cellStyle name="xl35" xfId="11"/>
    <cellStyle name="xl36" xfId="2"/>
    <cellStyle name="xl37" xfId="3"/>
    <cellStyle name="xl38" xfId="8"/>
    <cellStyle name="xl39" xfId="17"/>
    <cellStyle name="xl40" xfId="33"/>
    <cellStyle name="xl41" xfId="4"/>
    <cellStyle name="xl42" xfId="5"/>
    <cellStyle name="xl43" xfId="6"/>
    <cellStyle name="xl44" xfId="12"/>
    <cellStyle name="xl45" xfId="14"/>
    <cellStyle name="xl46" xfId="18"/>
    <cellStyle name="xl47" xfId="23"/>
    <cellStyle name="xl48" xfId="34"/>
    <cellStyle name="xl49" xfId="35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6"/>
  <sheetViews>
    <sheetView tabSelected="1" zoomScale="70" zoomScaleNormal="70" workbookViewId="0">
      <selection activeCell="A5" sqref="A5:A6"/>
    </sheetView>
  </sheetViews>
  <sheetFormatPr defaultColWidth="9.109375" defaultRowHeight="14.4"/>
  <cols>
    <col min="1" max="1" width="30.33203125" style="18" customWidth="1"/>
    <col min="2" max="2" width="50.88671875" style="18" customWidth="1"/>
    <col min="3" max="4" width="20.33203125" style="18" customWidth="1"/>
    <col min="5" max="5" width="18.6640625" style="18" customWidth="1"/>
    <col min="6" max="6" width="42.5546875" style="18" customWidth="1"/>
    <col min="7" max="16384" width="9.109375" style="18"/>
  </cols>
  <sheetData>
    <row r="1" spans="1:6" ht="33.6" customHeight="1">
      <c r="B1" s="23" t="s">
        <v>52</v>
      </c>
      <c r="C1" s="24"/>
      <c r="D1" s="24"/>
      <c r="E1" s="24"/>
      <c r="F1" s="25"/>
    </row>
    <row r="2" spans="1:6" ht="15" customHeight="1">
      <c r="B2" s="26"/>
      <c r="C2" s="26"/>
      <c r="D2" s="26"/>
      <c r="E2" s="20"/>
    </row>
    <row r="3" spans="1:6" ht="21.6" customHeight="1">
      <c r="B3" s="27" t="s">
        <v>53</v>
      </c>
      <c r="C3" s="28"/>
      <c r="D3" s="28"/>
      <c r="E3" s="28"/>
    </row>
    <row r="4" spans="1:6" ht="24.75" customHeight="1">
      <c r="B4" s="19"/>
      <c r="C4" s="22"/>
      <c r="D4" s="29" t="s">
        <v>54</v>
      </c>
      <c r="E4" s="20"/>
    </row>
    <row r="5" spans="1:6" ht="11.4" customHeight="1">
      <c r="A5" s="30" t="s">
        <v>55</v>
      </c>
      <c r="B5" s="31" t="s">
        <v>56</v>
      </c>
      <c r="C5" s="32" t="s">
        <v>57</v>
      </c>
      <c r="D5" s="33" t="s">
        <v>58</v>
      </c>
      <c r="E5" s="34" t="s">
        <v>59</v>
      </c>
      <c r="F5" s="35" t="s">
        <v>38</v>
      </c>
    </row>
    <row r="6" spans="1:6" ht="44.4" customHeight="1">
      <c r="A6" s="36"/>
      <c r="B6" s="37"/>
      <c r="C6" s="38"/>
      <c r="D6" s="39"/>
      <c r="E6" s="40"/>
      <c r="F6" s="41"/>
    </row>
    <row r="7" spans="1:6" ht="15" customHeight="1">
      <c r="A7" s="42" t="s">
        <v>60</v>
      </c>
      <c r="B7" s="43" t="s">
        <v>61</v>
      </c>
      <c r="C7" s="44">
        <v>99974.83</v>
      </c>
      <c r="D7" s="44">
        <v>23693.8</v>
      </c>
      <c r="E7" s="45">
        <f t="shared" ref="E7:E31" si="0">D7/C7*100</f>
        <v>23.699765230908618</v>
      </c>
      <c r="F7" s="46"/>
    </row>
    <row r="8" spans="1:6" ht="42">
      <c r="A8" s="42" t="s">
        <v>62</v>
      </c>
      <c r="B8" s="43" t="s">
        <v>63</v>
      </c>
      <c r="C8" s="44">
        <v>65538</v>
      </c>
      <c r="D8" s="44">
        <v>12999.5</v>
      </c>
      <c r="E8" s="45">
        <f t="shared" si="0"/>
        <v>19.835057523879275</v>
      </c>
      <c r="F8" s="47" t="s">
        <v>64</v>
      </c>
    </row>
    <row r="9" spans="1:6" ht="42">
      <c r="A9" s="42" t="s">
        <v>65</v>
      </c>
      <c r="B9" s="43" t="s">
        <v>66</v>
      </c>
      <c r="C9" s="44">
        <v>18380.830000000002</v>
      </c>
      <c r="D9" s="44">
        <v>4941.8</v>
      </c>
      <c r="E9" s="45">
        <f t="shared" si="0"/>
        <v>26.885619419797692</v>
      </c>
      <c r="F9" s="46"/>
    </row>
    <row r="10" spans="1:6" ht="15.6">
      <c r="A10" s="42" t="s">
        <v>67</v>
      </c>
      <c r="B10" s="43" t="s">
        <v>68</v>
      </c>
      <c r="C10" s="44">
        <v>4451</v>
      </c>
      <c r="D10" s="44">
        <v>3435.9</v>
      </c>
      <c r="E10" s="45">
        <f t="shared" si="0"/>
        <v>77.193889013704791</v>
      </c>
      <c r="F10" s="46"/>
    </row>
    <row r="11" spans="1:6" ht="28.2">
      <c r="A11" s="42" t="s">
        <v>69</v>
      </c>
      <c r="B11" s="43" t="s">
        <v>70</v>
      </c>
      <c r="C11" s="44">
        <v>1840</v>
      </c>
      <c r="D11" s="44">
        <v>415.5</v>
      </c>
      <c r="E11" s="45">
        <f t="shared" si="0"/>
        <v>22.581521739130434</v>
      </c>
      <c r="F11" s="46"/>
    </row>
    <row r="12" spans="1:6" ht="28.2">
      <c r="A12" s="42" t="s">
        <v>71</v>
      </c>
      <c r="B12" s="43" t="s">
        <v>72</v>
      </c>
      <c r="C12" s="44" t="s">
        <v>73</v>
      </c>
      <c r="D12" s="44">
        <v>8.9</v>
      </c>
      <c r="E12" s="45"/>
      <c r="F12" s="46" t="s">
        <v>74</v>
      </c>
    </row>
    <row r="13" spans="1:6" ht="15.6">
      <c r="A13" s="42" t="s">
        <v>75</v>
      </c>
      <c r="B13" s="43" t="s">
        <v>76</v>
      </c>
      <c r="C13" s="44">
        <v>1886</v>
      </c>
      <c r="D13" s="44">
        <v>2916.9</v>
      </c>
      <c r="E13" s="45">
        <f t="shared" si="0"/>
        <v>154.66065747613996</v>
      </c>
      <c r="F13" s="46"/>
    </row>
    <row r="14" spans="1:6" ht="42">
      <c r="A14" s="42" t="s">
        <v>77</v>
      </c>
      <c r="B14" s="43" t="s">
        <v>78</v>
      </c>
      <c r="C14" s="44">
        <v>725</v>
      </c>
      <c r="D14" s="44">
        <v>94.6</v>
      </c>
      <c r="E14" s="45">
        <f t="shared" si="0"/>
        <v>13.048275862068964</v>
      </c>
      <c r="F14" s="46" t="s">
        <v>79</v>
      </c>
    </row>
    <row r="15" spans="1:6" ht="15.6">
      <c r="A15" s="42" t="s">
        <v>80</v>
      </c>
      <c r="B15" s="43" t="s">
        <v>81</v>
      </c>
      <c r="C15" s="44">
        <v>4929</v>
      </c>
      <c r="D15" s="44">
        <v>975.4</v>
      </c>
      <c r="E15" s="45">
        <f t="shared" si="0"/>
        <v>19.78900385473727</v>
      </c>
      <c r="F15" s="46"/>
    </row>
    <row r="16" spans="1:6" ht="28.2">
      <c r="A16" s="42" t="s">
        <v>82</v>
      </c>
      <c r="B16" s="43" t="s">
        <v>83</v>
      </c>
      <c r="C16" s="44">
        <v>845</v>
      </c>
      <c r="D16" s="44">
        <v>87</v>
      </c>
      <c r="E16" s="45">
        <f t="shared" si="0"/>
        <v>10.295857988165681</v>
      </c>
      <c r="F16" s="47" t="s">
        <v>84</v>
      </c>
    </row>
    <row r="17" spans="1:6" ht="15.6">
      <c r="A17" s="42" t="s">
        <v>85</v>
      </c>
      <c r="B17" s="43" t="s">
        <v>86</v>
      </c>
      <c r="C17" s="44">
        <v>4084</v>
      </c>
      <c r="D17" s="44">
        <v>888.4</v>
      </c>
      <c r="E17" s="45">
        <f t="shared" si="0"/>
        <v>21.753183153770813</v>
      </c>
      <c r="F17" s="47"/>
    </row>
    <row r="18" spans="1:6" ht="15.6">
      <c r="A18" s="42" t="s">
        <v>87</v>
      </c>
      <c r="B18" s="43" t="s">
        <v>88</v>
      </c>
      <c r="C18" s="44">
        <v>582</v>
      </c>
      <c r="D18" s="44">
        <v>95.8</v>
      </c>
      <c r="E18" s="45">
        <f t="shared" si="0"/>
        <v>16.460481099656356</v>
      </c>
      <c r="F18" s="46" t="s">
        <v>89</v>
      </c>
    </row>
    <row r="19" spans="1:6" ht="51.6" customHeight="1">
      <c r="A19" s="42" t="s">
        <v>90</v>
      </c>
      <c r="B19" s="43" t="s">
        <v>91</v>
      </c>
      <c r="C19" s="44" t="s">
        <v>73</v>
      </c>
      <c r="D19" s="44">
        <v>0</v>
      </c>
      <c r="E19" s="45"/>
      <c r="F19" s="46"/>
    </row>
    <row r="20" spans="1:6" ht="60.75" customHeight="1">
      <c r="A20" s="42" t="s">
        <v>92</v>
      </c>
      <c r="B20" s="43" t="s">
        <v>93</v>
      </c>
      <c r="C20" s="44">
        <v>2418</v>
      </c>
      <c r="D20" s="44">
        <v>613.20000000000005</v>
      </c>
      <c r="E20" s="45">
        <f t="shared" si="0"/>
        <v>25.35980148883375</v>
      </c>
      <c r="F20" s="47"/>
    </row>
    <row r="21" spans="1:6" ht="36" customHeight="1">
      <c r="A21" s="42" t="s">
        <v>94</v>
      </c>
      <c r="B21" s="43" t="s">
        <v>95</v>
      </c>
      <c r="C21" s="44">
        <v>318</v>
      </c>
      <c r="D21" s="44">
        <v>261.5</v>
      </c>
      <c r="E21" s="45">
        <f t="shared" si="0"/>
        <v>82.232704402515722</v>
      </c>
      <c r="F21" s="46"/>
    </row>
    <row r="22" spans="1:6" ht="45" customHeight="1">
      <c r="A22" s="42" t="s">
        <v>96</v>
      </c>
      <c r="B22" s="43" t="s">
        <v>97</v>
      </c>
      <c r="C22" s="44">
        <v>1105</v>
      </c>
      <c r="D22" s="44">
        <v>267.10000000000002</v>
      </c>
      <c r="E22" s="45">
        <f t="shared" si="0"/>
        <v>24.171945701357465</v>
      </c>
      <c r="F22" s="46"/>
    </row>
    <row r="23" spans="1:6" ht="37.200000000000003" customHeight="1">
      <c r="A23" s="42" t="s">
        <v>98</v>
      </c>
      <c r="B23" s="43" t="s">
        <v>99</v>
      </c>
      <c r="C23" s="44">
        <v>390</v>
      </c>
      <c r="D23" s="44">
        <v>65</v>
      </c>
      <c r="E23" s="45">
        <f t="shared" si="0"/>
        <v>16.666666666666664</v>
      </c>
      <c r="F23" s="47" t="s">
        <v>100</v>
      </c>
    </row>
    <row r="24" spans="1:6" ht="28.2">
      <c r="A24" s="42" t="s">
        <v>101</v>
      </c>
      <c r="B24" s="43" t="s">
        <v>102</v>
      </c>
      <c r="C24" s="44">
        <v>863</v>
      </c>
      <c r="D24" s="44">
        <v>106.1</v>
      </c>
      <c r="E24" s="45">
        <f t="shared" si="0"/>
        <v>12.294322132097333</v>
      </c>
      <c r="F24" s="46" t="s">
        <v>89</v>
      </c>
    </row>
    <row r="25" spans="1:6" ht="55.8">
      <c r="A25" s="42" t="s">
        <v>103</v>
      </c>
      <c r="B25" s="43" t="s">
        <v>104</v>
      </c>
      <c r="C25" s="44">
        <v>1000</v>
      </c>
      <c r="D25" s="44">
        <v>-67.5</v>
      </c>
      <c r="E25" s="45">
        <f t="shared" si="0"/>
        <v>-6.75</v>
      </c>
      <c r="F25" s="47" t="s">
        <v>105</v>
      </c>
    </row>
    <row r="26" spans="1:6" ht="21" customHeight="1">
      <c r="A26" s="42" t="s">
        <v>106</v>
      </c>
      <c r="B26" s="43" t="s">
        <v>107</v>
      </c>
      <c r="C26" s="44">
        <v>360389</v>
      </c>
      <c r="D26" s="44">
        <v>70052</v>
      </c>
      <c r="E26" s="45">
        <f t="shared" si="0"/>
        <v>19.437885174075788</v>
      </c>
      <c r="F26" s="46"/>
    </row>
    <row r="27" spans="1:6" ht="47.25" customHeight="1">
      <c r="A27" s="42" t="s">
        <v>108</v>
      </c>
      <c r="B27" s="48" t="s">
        <v>109</v>
      </c>
      <c r="C27" s="44">
        <v>349631</v>
      </c>
      <c r="D27" s="44">
        <v>72388.7</v>
      </c>
      <c r="E27" s="45">
        <f t="shared" si="0"/>
        <v>20.704313976735474</v>
      </c>
      <c r="F27" s="46"/>
    </row>
    <row r="28" spans="1:6" ht="28.2">
      <c r="A28" s="49" t="s">
        <v>110</v>
      </c>
      <c r="B28" s="50" t="s">
        <v>111</v>
      </c>
      <c r="C28" s="51">
        <v>91376.3</v>
      </c>
      <c r="D28" s="51">
        <v>22843.8</v>
      </c>
      <c r="E28" s="52">
        <f t="shared" si="0"/>
        <v>24.999699046689347</v>
      </c>
      <c r="F28" s="46"/>
    </row>
    <row r="29" spans="1:6" ht="28.2">
      <c r="A29" s="49" t="s">
        <v>112</v>
      </c>
      <c r="B29" s="50" t="s">
        <v>113</v>
      </c>
      <c r="C29" s="51">
        <v>58034.2</v>
      </c>
      <c r="D29" s="51">
        <v>4960.8</v>
      </c>
      <c r="E29" s="52">
        <f t="shared" si="0"/>
        <v>8.5480630386909802</v>
      </c>
      <c r="F29" s="47" t="s">
        <v>114</v>
      </c>
    </row>
    <row r="30" spans="1:6" ht="28.2">
      <c r="A30" s="49" t="s">
        <v>115</v>
      </c>
      <c r="B30" s="50" t="s">
        <v>116</v>
      </c>
      <c r="C30" s="51">
        <v>184814.9</v>
      </c>
      <c r="D30" s="51">
        <v>42696.800000000003</v>
      </c>
      <c r="E30" s="52">
        <f t="shared" si="0"/>
        <v>23.102466305476455</v>
      </c>
      <c r="F30" s="46"/>
    </row>
    <row r="31" spans="1:6" ht="28.2">
      <c r="A31" s="49" t="s">
        <v>117</v>
      </c>
      <c r="B31" s="50" t="s">
        <v>118</v>
      </c>
      <c r="C31" s="51">
        <v>15405.6</v>
      </c>
      <c r="D31" s="51">
        <v>1887.3</v>
      </c>
      <c r="E31" s="52">
        <f t="shared" si="0"/>
        <v>12.25073999065275</v>
      </c>
      <c r="F31" s="47" t="s">
        <v>114</v>
      </c>
    </row>
    <row r="32" spans="1:6" ht="19.95" customHeight="1">
      <c r="A32" s="42" t="s">
        <v>119</v>
      </c>
      <c r="B32" s="43" t="s">
        <v>120</v>
      </c>
      <c r="C32" s="44">
        <v>10758</v>
      </c>
      <c r="D32" s="44" t="s">
        <v>73</v>
      </c>
      <c r="E32" s="45"/>
      <c r="F32" s="46"/>
    </row>
    <row r="33" spans="1:6" ht="58.2" customHeight="1">
      <c r="A33" s="42" t="s">
        <v>121</v>
      </c>
      <c r="B33" s="43" t="s">
        <v>122</v>
      </c>
      <c r="C33" s="44" t="s">
        <v>73</v>
      </c>
      <c r="D33" s="44">
        <v>-2336.6999999999998</v>
      </c>
      <c r="E33" s="45"/>
      <c r="F33" s="46"/>
    </row>
    <row r="34" spans="1:6" ht="16.2" thickBot="1">
      <c r="A34" s="53"/>
      <c r="B34" s="54" t="s">
        <v>123</v>
      </c>
      <c r="C34" s="44">
        <v>460363.8</v>
      </c>
      <c r="D34" s="55">
        <v>93745.8</v>
      </c>
      <c r="E34" s="45">
        <f>D34/C34*100</f>
        <v>20.363416932434742</v>
      </c>
      <c r="F34" s="46"/>
    </row>
    <row r="35" spans="1:6" ht="12.9" customHeight="1">
      <c r="B35" s="21"/>
      <c r="C35" s="56"/>
      <c r="D35" s="56"/>
      <c r="E35" s="56"/>
    </row>
    <row r="36" spans="1:6" ht="12.9" customHeight="1">
      <c r="C36" s="57"/>
      <c r="D36" s="57"/>
      <c r="E36" s="57"/>
    </row>
  </sheetData>
  <mergeCells count="8">
    <mergeCell ref="F5:F6"/>
    <mergeCell ref="B1:E1"/>
    <mergeCell ref="B3:E3"/>
    <mergeCell ref="A5:A6"/>
    <mergeCell ref="B5:B6"/>
    <mergeCell ref="C5:C6"/>
    <mergeCell ref="D5:D6"/>
    <mergeCell ref="E5:E6"/>
  </mergeCells>
  <pageMargins left="0.7" right="0.7" top="0.75" bottom="0.75" header="0.3" footer="0.3"/>
  <pageSetup paperSize="9" scale="7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43"/>
  <sheetViews>
    <sheetView workbookViewId="0">
      <selection activeCell="D3" sqref="D3"/>
    </sheetView>
  </sheetViews>
  <sheetFormatPr defaultColWidth="9.109375" defaultRowHeight="14.4"/>
  <cols>
    <col min="1" max="1" width="24" style="1" customWidth="1"/>
    <col min="2" max="2" width="13.5546875" style="1" customWidth="1"/>
    <col min="3" max="4" width="15" style="1" customWidth="1"/>
    <col min="5" max="5" width="16.44140625" style="1" customWidth="1"/>
    <col min="6" max="6" width="62.109375" style="1" customWidth="1"/>
    <col min="7" max="7" width="9.109375" style="1" customWidth="1"/>
    <col min="8" max="16384" width="9.109375" style="1"/>
  </cols>
  <sheetData>
    <row r="2" spans="1:7" ht="35.4" customHeight="1">
      <c r="A2" s="2"/>
      <c r="B2" s="79" t="s">
        <v>124</v>
      </c>
      <c r="C2" s="79"/>
      <c r="D2" s="79"/>
      <c r="E2" s="80"/>
      <c r="F2" s="2"/>
      <c r="G2" s="3"/>
    </row>
    <row r="3" spans="1:7">
      <c r="A3" s="75"/>
      <c r="B3" s="77"/>
      <c r="C3" s="76"/>
      <c r="D3" s="76"/>
      <c r="E3" s="76"/>
      <c r="F3" s="76"/>
      <c r="G3" s="3"/>
    </row>
    <row r="4" spans="1:7">
      <c r="A4" s="7"/>
      <c r="B4" s="8"/>
      <c r="C4" s="8"/>
      <c r="D4" s="8"/>
      <c r="E4" s="8"/>
      <c r="F4" s="8"/>
      <c r="G4" s="3"/>
    </row>
    <row r="5" spans="1:7" s="65" customFormat="1">
      <c r="A5" s="58" t="s">
        <v>1</v>
      </c>
      <c r="B5" s="59" t="s">
        <v>125</v>
      </c>
      <c r="C5" s="60" t="s">
        <v>2</v>
      </c>
      <c r="D5" s="61" t="s">
        <v>3</v>
      </c>
      <c r="E5" s="62"/>
      <c r="F5" s="63" t="s">
        <v>38</v>
      </c>
      <c r="G5" s="64"/>
    </row>
    <row r="6" spans="1:7" s="65" customFormat="1" ht="61.8" customHeight="1">
      <c r="A6" s="66"/>
      <c r="B6" s="67"/>
      <c r="C6" s="68"/>
      <c r="D6" s="78" t="s">
        <v>4</v>
      </c>
      <c r="E6" s="69" t="s">
        <v>37</v>
      </c>
      <c r="F6" s="70"/>
      <c r="G6" s="64"/>
    </row>
    <row r="7" spans="1:7">
      <c r="A7" s="4">
        <v>1</v>
      </c>
      <c r="B7" s="4">
        <v>2</v>
      </c>
      <c r="C7" s="4">
        <v>3</v>
      </c>
      <c r="D7" s="9">
        <v>4</v>
      </c>
      <c r="E7" s="9">
        <v>5</v>
      </c>
      <c r="F7" s="10">
        <v>6</v>
      </c>
      <c r="G7" s="3"/>
    </row>
    <row r="8" spans="1:7">
      <c r="A8" s="11" t="s">
        <v>6</v>
      </c>
      <c r="B8" s="5">
        <v>1416800</v>
      </c>
      <c r="C8" s="5">
        <v>357871.6</v>
      </c>
      <c r="D8" s="5">
        <f>C8*100/B8</f>
        <v>25.259147374364765</v>
      </c>
      <c r="E8" s="5">
        <f>C8-B8</f>
        <v>-1058928.3999999999</v>
      </c>
      <c r="F8" s="14" t="s">
        <v>45</v>
      </c>
      <c r="G8" s="3"/>
    </row>
    <row r="9" spans="1:7">
      <c r="A9" s="11" t="s">
        <v>7</v>
      </c>
      <c r="B9" s="5">
        <v>911600</v>
      </c>
      <c r="C9" s="5">
        <v>236626.86</v>
      </c>
      <c r="D9" s="5">
        <f t="shared" ref="D9:D39" si="0">C9*100/B9</f>
        <v>25.957312417727074</v>
      </c>
      <c r="E9" s="5">
        <f t="shared" ref="E9:E39" si="1">C9-B9</f>
        <v>-674973.14</v>
      </c>
      <c r="F9" s="14" t="s">
        <v>45</v>
      </c>
      <c r="G9" s="3"/>
    </row>
    <row r="10" spans="1:7">
      <c r="A10" s="11" t="s">
        <v>9</v>
      </c>
      <c r="B10" s="5">
        <v>27312254.379999999</v>
      </c>
      <c r="C10" s="5">
        <v>6771046.0199999996</v>
      </c>
      <c r="D10" s="5">
        <f t="shared" si="0"/>
        <v>24.79123812261447</v>
      </c>
      <c r="E10" s="5">
        <f t="shared" si="1"/>
        <v>-20541208.359999999</v>
      </c>
      <c r="F10" s="14" t="s">
        <v>45</v>
      </c>
      <c r="G10" s="3"/>
    </row>
    <row r="11" spans="1:7">
      <c r="A11" s="11" t="s">
        <v>10</v>
      </c>
      <c r="B11" s="5">
        <v>2900</v>
      </c>
      <c r="C11" s="5">
        <v>2160</v>
      </c>
      <c r="D11" s="5">
        <f t="shared" si="0"/>
        <v>74.482758620689651</v>
      </c>
      <c r="E11" s="5">
        <f t="shared" si="1"/>
        <v>-740</v>
      </c>
      <c r="F11" s="14" t="s">
        <v>51</v>
      </c>
      <c r="G11" s="3"/>
    </row>
    <row r="12" spans="1:7">
      <c r="A12" s="11" t="s">
        <v>11</v>
      </c>
      <c r="B12" s="5">
        <v>5310166.8099999996</v>
      </c>
      <c r="C12" s="5">
        <v>1018709.56</v>
      </c>
      <c r="D12" s="5">
        <f t="shared" si="0"/>
        <v>19.184134820050975</v>
      </c>
      <c r="E12" s="5">
        <f t="shared" si="1"/>
        <v>-4291457.25</v>
      </c>
      <c r="F12" s="14" t="s">
        <v>45</v>
      </c>
      <c r="G12" s="3"/>
    </row>
    <row r="13" spans="1:7">
      <c r="A13" s="11" t="s">
        <v>12</v>
      </c>
      <c r="B13" s="5">
        <v>388737.68</v>
      </c>
      <c r="C13" s="5">
        <v>0</v>
      </c>
      <c r="D13" s="5">
        <f t="shared" si="0"/>
        <v>0</v>
      </c>
      <c r="E13" s="5">
        <f t="shared" si="1"/>
        <v>-388737.68</v>
      </c>
      <c r="F13" s="14" t="s">
        <v>46</v>
      </c>
      <c r="G13" s="3"/>
    </row>
    <row r="14" spans="1:7">
      <c r="A14" s="11" t="s">
        <v>13</v>
      </c>
      <c r="B14" s="5">
        <v>42487908.460000001</v>
      </c>
      <c r="C14" s="5">
        <v>12033754.630000001</v>
      </c>
      <c r="D14" s="5">
        <f t="shared" si="0"/>
        <v>28.322774799162236</v>
      </c>
      <c r="E14" s="5">
        <f t="shared" si="1"/>
        <v>-30454153.829999998</v>
      </c>
      <c r="F14" s="14" t="s">
        <v>45</v>
      </c>
      <c r="G14" s="3"/>
    </row>
    <row r="15" spans="1:7">
      <c r="A15" s="11" t="s">
        <v>5</v>
      </c>
      <c r="B15" s="5">
        <v>329346.2</v>
      </c>
      <c r="C15" s="5">
        <v>64027.360000000001</v>
      </c>
      <c r="D15" s="5">
        <f t="shared" si="0"/>
        <v>19.440746545732118</v>
      </c>
      <c r="E15" s="5">
        <f t="shared" si="1"/>
        <v>-265318.84000000003</v>
      </c>
      <c r="F15" s="14" t="s">
        <v>39</v>
      </c>
      <c r="G15" s="3"/>
    </row>
    <row r="16" spans="1:7">
      <c r="A16" s="11" t="s">
        <v>14</v>
      </c>
      <c r="B16" s="5">
        <v>1768650</v>
      </c>
      <c r="C16" s="5">
        <v>429664.62</v>
      </c>
      <c r="D16" s="5">
        <f t="shared" si="0"/>
        <v>24.293366126706811</v>
      </c>
      <c r="E16" s="5">
        <f t="shared" si="1"/>
        <v>-1338985.3799999999</v>
      </c>
      <c r="F16" s="14" t="s">
        <v>45</v>
      </c>
      <c r="G16" s="3"/>
    </row>
    <row r="17" spans="1:7">
      <c r="A17" s="11" t="s">
        <v>8</v>
      </c>
      <c r="B17" s="5">
        <v>382063</v>
      </c>
      <c r="C17" s="5">
        <v>4604.43</v>
      </c>
      <c r="D17" s="5">
        <f t="shared" si="0"/>
        <v>1.2051494125314413</v>
      </c>
      <c r="E17" s="5">
        <f t="shared" si="1"/>
        <v>-377458.57</v>
      </c>
      <c r="F17" s="15" t="s">
        <v>40</v>
      </c>
      <c r="G17" s="3"/>
    </row>
    <row r="18" spans="1:7">
      <c r="A18" s="11" t="s">
        <v>15</v>
      </c>
      <c r="B18" s="5">
        <v>144832</v>
      </c>
      <c r="C18" s="5">
        <v>0</v>
      </c>
      <c r="D18" s="5">
        <f t="shared" si="0"/>
        <v>0</v>
      </c>
      <c r="E18" s="5">
        <f t="shared" si="1"/>
        <v>-144832</v>
      </c>
      <c r="F18" s="15" t="s">
        <v>41</v>
      </c>
      <c r="G18" s="3"/>
    </row>
    <row r="19" spans="1:7" ht="26.4" customHeight="1">
      <c r="A19" s="11" t="s">
        <v>16</v>
      </c>
      <c r="B19" s="5">
        <v>33635738</v>
      </c>
      <c r="C19" s="5">
        <v>3105582.63</v>
      </c>
      <c r="D19" s="5">
        <f t="shared" si="0"/>
        <v>9.2329849578445398</v>
      </c>
      <c r="E19" s="5">
        <f t="shared" si="1"/>
        <v>-30530155.370000001</v>
      </c>
      <c r="F19" s="15" t="s">
        <v>42</v>
      </c>
      <c r="G19" s="3"/>
    </row>
    <row r="20" spans="1:7">
      <c r="A20" s="11" t="s">
        <v>17</v>
      </c>
      <c r="B20" s="5">
        <v>188556.82</v>
      </c>
      <c r="C20" s="5">
        <v>375</v>
      </c>
      <c r="D20" s="5">
        <f t="shared" si="0"/>
        <v>0.19887904346286706</v>
      </c>
      <c r="E20" s="5">
        <f t="shared" si="1"/>
        <v>-188181.82</v>
      </c>
      <c r="F20" s="15" t="s">
        <v>41</v>
      </c>
      <c r="G20" s="3"/>
    </row>
    <row r="21" spans="1:7" ht="56.4" customHeight="1">
      <c r="A21" s="11" t="s">
        <v>18</v>
      </c>
      <c r="B21" s="5">
        <v>34649309.850000001</v>
      </c>
      <c r="C21" s="5">
        <v>478221.91</v>
      </c>
      <c r="D21" s="5">
        <f t="shared" si="0"/>
        <v>1.3801773024347843</v>
      </c>
      <c r="E21" s="5">
        <f t="shared" si="1"/>
        <v>-34171087.940000005</v>
      </c>
      <c r="F21" s="17" t="s">
        <v>43</v>
      </c>
      <c r="G21" s="3"/>
    </row>
    <row r="22" spans="1:7" ht="24" customHeight="1">
      <c r="A22" s="11" t="s">
        <v>19</v>
      </c>
      <c r="B22" s="5">
        <v>1025093.1</v>
      </c>
      <c r="C22" s="5">
        <v>101668.49</v>
      </c>
      <c r="D22" s="5">
        <f t="shared" si="0"/>
        <v>9.917976230646758</v>
      </c>
      <c r="E22" s="5">
        <f t="shared" si="1"/>
        <v>-923424.61</v>
      </c>
      <c r="F22" s="14" t="s">
        <v>44</v>
      </c>
      <c r="G22" s="3"/>
    </row>
    <row r="23" spans="1:7" ht="26.4" customHeight="1">
      <c r="A23" s="11" t="s">
        <v>20</v>
      </c>
      <c r="B23" s="5">
        <v>6582771.6799999997</v>
      </c>
      <c r="C23" s="5">
        <v>53737.2</v>
      </c>
      <c r="D23" s="5">
        <f t="shared" si="0"/>
        <v>0.81633091062942653</v>
      </c>
      <c r="E23" s="5">
        <f t="shared" si="1"/>
        <v>-6529034.4799999995</v>
      </c>
      <c r="F23" s="15" t="s">
        <v>42</v>
      </c>
      <c r="G23" s="3"/>
    </row>
    <row r="24" spans="1:7" ht="38.4" customHeight="1">
      <c r="A24" s="11" t="s">
        <v>21</v>
      </c>
      <c r="B24" s="5">
        <v>500100</v>
      </c>
      <c r="C24" s="5">
        <v>397564.95</v>
      </c>
      <c r="D24" s="5">
        <f t="shared" si="0"/>
        <v>79.497090581883626</v>
      </c>
      <c r="E24" s="5">
        <f t="shared" si="1"/>
        <v>-102535.04999999999</v>
      </c>
      <c r="F24" s="14" t="s">
        <v>126</v>
      </c>
      <c r="G24" s="3"/>
    </row>
    <row r="25" spans="1:7">
      <c r="A25" s="11" t="s">
        <v>22</v>
      </c>
      <c r="B25" s="5">
        <v>318000</v>
      </c>
      <c r="C25" s="5">
        <v>0</v>
      </c>
      <c r="D25" s="5">
        <f t="shared" si="0"/>
        <v>0</v>
      </c>
      <c r="E25" s="5">
        <f t="shared" si="1"/>
        <v>-318000</v>
      </c>
      <c r="F25" s="14" t="s">
        <v>47</v>
      </c>
      <c r="G25" s="3"/>
    </row>
    <row r="26" spans="1:7">
      <c r="A26" s="11" t="s">
        <v>23</v>
      </c>
      <c r="B26" s="5">
        <v>66026150.240000002</v>
      </c>
      <c r="C26" s="5">
        <v>14422491.609999999</v>
      </c>
      <c r="D26" s="5">
        <f t="shared" si="0"/>
        <v>21.843605234555319</v>
      </c>
      <c r="E26" s="5">
        <f t="shared" si="1"/>
        <v>-51603658.630000003</v>
      </c>
      <c r="F26" s="14" t="s">
        <v>45</v>
      </c>
      <c r="G26" s="3"/>
    </row>
    <row r="27" spans="1:7">
      <c r="A27" s="11" t="s">
        <v>24</v>
      </c>
      <c r="B27" s="5">
        <v>195673634.13</v>
      </c>
      <c r="C27" s="5">
        <v>46587103.079999998</v>
      </c>
      <c r="D27" s="5">
        <f t="shared" si="0"/>
        <v>23.808574561991758</v>
      </c>
      <c r="E27" s="5">
        <f t="shared" si="1"/>
        <v>-149086531.05000001</v>
      </c>
      <c r="F27" s="14" t="s">
        <v>45</v>
      </c>
      <c r="G27" s="3"/>
    </row>
    <row r="28" spans="1:7">
      <c r="A28" s="11" t="s">
        <v>25</v>
      </c>
      <c r="B28" s="5">
        <v>481669.99</v>
      </c>
      <c r="C28" s="5">
        <v>226099.22</v>
      </c>
      <c r="D28" s="5">
        <f t="shared" si="0"/>
        <v>46.940690658348885</v>
      </c>
      <c r="E28" s="5">
        <f t="shared" si="1"/>
        <v>-255570.77</v>
      </c>
      <c r="F28" s="14" t="s">
        <v>45</v>
      </c>
      <c r="G28" s="3"/>
    </row>
    <row r="29" spans="1:7">
      <c r="A29" s="11" t="s">
        <v>26</v>
      </c>
      <c r="B29" s="5">
        <v>10000</v>
      </c>
      <c r="C29" s="5">
        <v>0</v>
      </c>
      <c r="D29" s="5">
        <f t="shared" si="0"/>
        <v>0</v>
      </c>
      <c r="E29" s="5">
        <f t="shared" si="1"/>
        <v>-10000</v>
      </c>
      <c r="F29" s="14" t="s">
        <v>48</v>
      </c>
      <c r="G29" s="3"/>
    </row>
    <row r="30" spans="1:7" ht="37.200000000000003" customHeight="1">
      <c r="A30" s="11" t="s">
        <v>27</v>
      </c>
      <c r="B30" s="5">
        <v>18011314.890000001</v>
      </c>
      <c r="C30" s="5">
        <v>1326750.8400000001</v>
      </c>
      <c r="D30" s="5">
        <f t="shared" si="0"/>
        <v>7.3662075650935446</v>
      </c>
      <c r="E30" s="5">
        <f t="shared" si="1"/>
        <v>-16684564.050000001</v>
      </c>
      <c r="F30" s="14" t="s">
        <v>49</v>
      </c>
      <c r="G30" s="3"/>
    </row>
    <row r="31" spans="1:7">
      <c r="A31" s="11" t="s">
        <v>28</v>
      </c>
      <c r="B31" s="5">
        <v>35450368.130000003</v>
      </c>
      <c r="C31" s="5">
        <v>9083864.5299999993</v>
      </c>
      <c r="D31" s="5">
        <f t="shared" si="0"/>
        <v>25.624175457610399</v>
      </c>
      <c r="E31" s="5">
        <f t="shared" si="1"/>
        <v>-26366503.600000001</v>
      </c>
      <c r="F31" s="14" t="s">
        <v>45</v>
      </c>
      <c r="G31" s="3"/>
    </row>
    <row r="32" spans="1:7">
      <c r="A32" s="11" t="s">
        <v>29</v>
      </c>
      <c r="B32" s="5">
        <v>1591200</v>
      </c>
      <c r="C32" s="5">
        <v>426737.86</v>
      </c>
      <c r="D32" s="5">
        <f t="shared" si="0"/>
        <v>26.81861865258924</v>
      </c>
      <c r="E32" s="5">
        <f t="shared" si="1"/>
        <v>-1164462.1400000001</v>
      </c>
      <c r="F32" s="14" t="s">
        <v>45</v>
      </c>
      <c r="G32" s="3"/>
    </row>
    <row r="33" spans="1:7">
      <c r="A33" s="11" t="s">
        <v>30</v>
      </c>
      <c r="B33" s="5">
        <v>1455400</v>
      </c>
      <c r="C33" s="5">
        <v>355350</v>
      </c>
      <c r="D33" s="5">
        <f t="shared" si="0"/>
        <v>24.415968118730245</v>
      </c>
      <c r="E33" s="5">
        <f t="shared" si="1"/>
        <v>-1100050</v>
      </c>
      <c r="F33" s="14" t="s">
        <v>45</v>
      </c>
      <c r="G33" s="3"/>
    </row>
    <row r="34" spans="1:7">
      <c r="A34" s="11" t="s">
        <v>31</v>
      </c>
      <c r="B34" s="5">
        <v>3024020.74</v>
      </c>
      <c r="C34" s="5">
        <v>979415.92</v>
      </c>
      <c r="D34" s="5">
        <f t="shared" si="0"/>
        <v>32.387870461496895</v>
      </c>
      <c r="E34" s="5">
        <f t="shared" si="1"/>
        <v>-2044604.8200000003</v>
      </c>
      <c r="F34" s="14" t="s">
        <v>45</v>
      </c>
      <c r="G34" s="3"/>
    </row>
    <row r="35" spans="1:7">
      <c r="A35" s="11" t="s">
        <v>32</v>
      </c>
      <c r="B35" s="5">
        <v>148265.1</v>
      </c>
      <c r="C35" s="5">
        <v>144605.1</v>
      </c>
      <c r="D35" s="5">
        <f t="shared" si="0"/>
        <v>97.531448736081515</v>
      </c>
      <c r="E35" s="5">
        <f t="shared" si="1"/>
        <v>-3660</v>
      </c>
      <c r="F35" s="14" t="s">
        <v>45</v>
      </c>
      <c r="G35" s="3"/>
    </row>
    <row r="36" spans="1:7">
      <c r="A36" s="11" t="s">
        <v>33</v>
      </c>
      <c r="B36" s="5">
        <v>25000</v>
      </c>
      <c r="C36" s="5">
        <v>5000</v>
      </c>
      <c r="D36" s="5">
        <f t="shared" si="0"/>
        <v>20</v>
      </c>
      <c r="E36" s="5">
        <f t="shared" si="1"/>
        <v>-20000</v>
      </c>
      <c r="F36" s="14" t="s">
        <v>45</v>
      </c>
      <c r="G36" s="3"/>
    </row>
    <row r="37" spans="1:7">
      <c r="A37" s="11" t="s">
        <v>34</v>
      </c>
      <c r="B37" s="5">
        <v>12300</v>
      </c>
      <c r="C37" s="5">
        <v>0</v>
      </c>
      <c r="D37" s="5">
        <f t="shared" si="0"/>
        <v>0</v>
      </c>
      <c r="E37" s="5">
        <f t="shared" si="1"/>
        <v>-12300</v>
      </c>
      <c r="F37" s="14" t="s">
        <v>50</v>
      </c>
      <c r="G37" s="3"/>
    </row>
    <row r="38" spans="1:7">
      <c r="A38" s="11" t="s">
        <v>35</v>
      </c>
      <c r="B38" s="5">
        <v>1045333.19</v>
      </c>
      <c r="C38" s="5">
        <v>246214.02</v>
      </c>
      <c r="D38" s="5">
        <f t="shared" si="0"/>
        <v>23.553640346959615</v>
      </c>
      <c r="E38" s="5">
        <f t="shared" si="1"/>
        <v>-799119.16999999993</v>
      </c>
      <c r="F38" s="14" t="s">
        <v>45</v>
      </c>
      <c r="G38" s="3"/>
    </row>
    <row r="39" spans="1:7">
      <c r="A39" s="12" t="s">
        <v>36</v>
      </c>
      <c r="B39" s="13">
        <f>SUM(B8:B38)</f>
        <v>480309484.39000005</v>
      </c>
      <c r="C39" s="13">
        <f>SUM(C8:C38)</f>
        <v>98859247.439999983</v>
      </c>
      <c r="D39" s="13">
        <f t="shared" si="0"/>
        <v>20.582405855581353</v>
      </c>
      <c r="E39" s="13">
        <f t="shared" si="1"/>
        <v>-381450236.95000005</v>
      </c>
      <c r="F39" s="16"/>
      <c r="G39" s="3"/>
    </row>
    <row r="40" spans="1:7">
      <c r="A40" s="6"/>
      <c r="B40" s="6"/>
      <c r="C40" s="6"/>
      <c r="D40" s="6"/>
      <c r="E40" s="6"/>
      <c r="F40" s="6"/>
      <c r="G40" s="3"/>
    </row>
    <row r="41" spans="1:7">
      <c r="A41" s="72" t="s">
        <v>0</v>
      </c>
      <c r="B41" s="72"/>
      <c r="C41" s="72"/>
      <c r="D41" s="72"/>
      <c r="E41" s="72"/>
      <c r="F41" s="72"/>
      <c r="G41" s="3"/>
    </row>
    <row r="42" spans="1:7">
      <c r="A42" s="73" t="s">
        <v>0</v>
      </c>
      <c r="B42" s="74"/>
      <c r="C42" s="74"/>
      <c r="D42" s="74"/>
      <c r="E42" s="74"/>
      <c r="F42" s="74"/>
      <c r="G42" s="3"/>
    </row>
    <row r="43" spans="1:7">
      <c r="A43" s="71" t="s">
        <v>0</v>
      </c>
      <c r="B43" s="71"/>
      <c r="C43" s="71"/>
      <c r="D43" s="71"/>
      <c r="E43" s="71"/>
      <c r="F43" s="71"/>
      <c r="G43" s="3"/>
    </row>
  </sheetData>
  <mergeCells count="8">
    <mergeCell ref="A42:F42"/>
    <mergeCell ref="B2:E2"/>
    <mergeCell ref="A4:F4"/>
    <mergeCell ref="A5:A6"/>
    <mergeCell ref="B5:B6"/>
    <mergeCell ref="C5:C6"/>
    <mergeCell ref="D5:E5"/>
    <mergeCell ref="F5:F6"/>
  </mergeCells>
  <pageMargins left="0.7" right="0.7" top="0.75" bottom="0.75" header="0.3" footer="0.3"/>
  <pageSetup paperSize="9" scale="84" fitToHeight="0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B5C5B225-3FD8-4ED0-BCDF-F7448FBEDC3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Доходы</vt:lpstr>
      <vt:lpstr>Расходы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USER-UF-25\user</dc:creator>
  <cp:lastModifiedBy>Пользователь Windows</cp:lastModifiedBy>
  <cp:lastPrinted>2023-05-02T09:31:36Z</cp:lastPrinted>
  <dcterms:created xsi:type="dcterms:W3CDTF">2021-02-05T07:01:24Z</dcterms:created>
  <dcterms:modified xsi:type="dcterms:W3CDTF">2023-05-02T09:55:12Z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sv_0503163_31122015_2.xlsx</vt:lpwstr>
  </property>
  <property fmtid="{D5CDD505-2E9C-101B-9397-08002B2CF9AE}" pid="3" name="Название отчета">
    <vt:lpwstr>sv_0503163_31122015_2.xlsx</vt:lpwstr>
  </property>
  <property fmtid="{D5CDD505-2E9C-101B-9397-08002B2CF9AE}" pid="4" name="Версия клиента">
    <vt:lpwstr>19.2.4.32873</vt:lpwstr>
  </property>
  <property fmtid="{D5CDD505-2E9C-101B-9397-08002B2CF9AE}" pid="5" name="Версия базы">
    <vt:lpwstr>19.2.0.184977064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SmartSQL2\Svod</vt:lpwstr>
  </property>
  <property fmtid="{D5CDD505-2E9C-101B-9397-08002B2CF9AE}" pid="8" name="База">
    <vt:lpwstr>svod_smart</vt:lpwstr>
  </property>
  <property fmtid="{D5CDD505-2E9C-101B-9397-08002B2CF9AE}" pid="9" name="Пользователь">
    <vt:lpwstr>kr13003_1</vt:lpwstr>
  </property>
  <property fmtid="{D5CDD505-2E9C-101B-9397-08002B2CF9AE}" pid="10" name="Шаблон">
    <vt:lpwstr>sv_0503163_31122015.xlt</vt:lpwstr>
  </property>
  <property fmtid="{D5CDD505-2E9C-101B-9397-08002B2CF9AE}" pid="11" name="Локальная база">
    <vt:lpwstr>не используется</vt:lpwstr>
  </property>
</Properties>
</file>