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5640" activeTab="0"/>
  </bookViews>
  <sheets>
    <sheet name="2015-2017гг" sheetId="1" r:id="rId1"/>
    <sheet name="2018-2022гг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<sst xmlns="http://schemas.openxmlformats.org/spreadsheetml/2006/main" count="271" uniqueCount="49">
  <si>
    <t>Функциональное назначение территории</t>
  </si>
  <si>
    <t>2015 год</t>
  </si>
  <si>
    <t>всего</t>
  </si>
  <si>
    <t>в том числе благоустроенные</t>
  </si>
  <si>
    <t>2016 год</t>
  </si>
  <si>
    <t>2017 год</t>
  </si>
  <si>
    <t>№ п/п</t>
  </si>
  <si>
    <t>в том числе благоустроенные*</t>
  </si>
  <si>
    <t>* - обеспеченные твердым покрытием, позволяющим комфортное передвижение в любое время года и в любую погоду, освещением, необходимой мебелью, озеленением, местом для сбора мусора и функциональным оборудованием в зависимости от целевого назначения территории</t>
  </si>
  <si>
    <t xml:space="preserve">
______________________________________________________________________________
(наименование муниципального образования)
</t>
  </si>
  <si>
    <t xml:space="preserve">Характеристика текущего состояния сферы благоустройства в муниципальном образовании </t>
  </si>
  <si>
    <t>Население муниципального образования составляет</t>
  </si>
  <si>
    <t>человек</t>
  </si>
  <si>
    <t>центральная площадь</t>
  </si>
  <si>
    <t>парки</t>
  </si>
  <si>
    <t>набережные</t>
  </si>
  <si>
    <t>…</t>
  </si>
  <si>
    <t>общественные территории массового использования</t>
  </si>
  <si>
    <t>скверы</t>
  </si>
  <si>
    <t>детские площадки</t>
  </si>
  <si>
    <t>спортивные площадки</t>
  </si>
  <si>
    <t>стадионы</t>
  </si>
  <si>
    <t>общественные территории локального использования**</t>
  </si>
  <si>
    <t>** - площадки для досуга населения, проживающего в радиусе не более 500 м</t>
  </si>
  <si>
    <t>площадки ддля выгула собак</t>
  </si>
  <si>
    <t>бульвары</t>
  </si>
  <si>
    <t>получастные территории ограниченного пользования</t>
  </si>
  <si>
    <t>дворовые территории</t>
  </si>
  <si>
    <t>площадь территорий, кв.м</t>
  </si>
  <si>
    <t>Количество территорий, шт.</t>
  </si>
  <si>
    <t>доля населения, использующего данные территории,%</t>
  </si>
  <si>
    <t>центральная улица</t>
  </si>
  <si>
    <t>площадь благоустроенных территорий на 1 жителя составляет</t>
  </si>
  <si>
    <t>итого</t>
  </si>
  <si>
    <t>х</t>
  </si>
  <si>
    <t>кв.м</t>
  </si>
  <si>
    <t>2018год</t>
  </si>
  <si>
    <t>2019 год</t>
  </si>
  <si>
    <t>2020 год</t>
  </si>
  <si>
    <t>2021 год</t>
  </si>
  <si>
    <t>2022 год</t>
  </si>
  <si>
    <t>объем финансового участия граждан,организаций в вы полнении мероприятий по благоустройству дворовых территорий, тыс.руб.</t>
  </si>
  <si>
    <t>наличие трудового участия - да/нет</t>
  </si>
  <si>
    <t>объем финансового участия граждан,организаций в вы полнении мероприятий по благоустройству общественных территорий, тыс.руб.</t>
  </si>
  <si>
    <t>численность населения, использующего данные территории, человек</t>
  </si>
  <si>
    <t>Сведения о составе и значениях целевых показателей (индикаторов) муниципальной программы на 2018-2022 гг</t>
  </si>
  <si>
    <t>Красногорское</t>
  </si>
  <si>
    <t>"Красногорское"</t>
  </si>
  <si>
    <t>28:F29)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</si>
</sst>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1" xfId="0" applyFill="1" applyBorder="1" applyAlignment="1">
      <alignment/>
    </xf>
    <xf numFmtId="0" fontId="0" fillId="24" borderId="13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24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12" xfId="0" applyFont="1" applyBorder="1" applyAlignment="1">
      <alignment horizontal="center" vertical="center" textRotation="90" wrapText="1"/>
    </xf>
    <xf numFmtId="0" fontId="0" fillId="25" borderId="0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164" fontId="0" fillId="24" borderId="11" xfId="0" applyNumberFormat="1" applyFill="1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3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2"/>
  <sheetViews>
    <sheetView tabSelected="1" zoomScale="75" zoomScaleNormal="75" workbookViewId="0" topLeftCell="E1">
      <selection activeCell="T43" sqref="T43"/>
    </sheetView>
  </sheetViews>
  <sheetFormatPr defaultColWidth="9.140625" defaultRowHeight="15"/>
  <cols>
    <col min="1" max="1" width="4.28125" style="0" customWidth="1"/>
    <col min="2" max="2" width="30.421875" style="3" customWidth="1"/>
    <col min="3" max="3" width="8.421875" style="0" customWidth="1"/>
    <col min="4" max="4" width="10.140625" style="29" customWidth="1"/>
    <col min="5" max="5" width="14.7109375" style="29" customWidth="1"/>
    <col min="6" max="6" width="13.00390625" style="0" customWidth="1"/>
    <col min="7" max="7" width="10.28125" style="0" customWidth="1"/>
    <col min="8" max="8" width="8.140625" style="0" customWidth="1"/>
    <col min="9" max="9" width="12.00390625" style="0" customWidth="1"/>
    <col min="10" max="10" width="11.28125" style="0" customWidth="1"/>
    <col min="27" max="36" width="9.140625" style="4" customWidth="1"/>
  </cols>
  <sheetData>
    <row r="1" spans="1:10" ht="15">
      <c r="A1" s="60" t="s">
        <v>10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5">
      <c r="A2" s="29"/>
      <c r="B2" s="60" t="s">
        <v>47</v>
      </c>
      <c r="C2" s="60"/>
      <c r="D2" s="60"/>
      <c r="E2" s="60"/>
      <c r="F2" s="60"/>
      <c r="G2" s="60"/>
      <c r="H2" s="60"/>
      <c r="I2" s="60"/>
      <c r="J2" s="60"/>
    </row>
    <row r="3" spans="1:11" ht="48" customHeight="1">
      <c r="A3" s="61" t="s">
        <v>9</v>
      </c>
      <c r="B3" s="61"/>
      <c r="C3" s="61"/>
      <c r="D3" s="61"/>
      <c r="E3" s="61"/>
      <c r="F3" s="61"/>
      <c r="G3" s="61"/>
      <c r="H3" s="61"/>
      <c r="I3" s="61"/>
      <c r="J3" s="61"/>
      <c r="K3" s="3"/>
    </row>
    <row r="4" ht="0.75" customHeight="1"/>
    <row r="5" ht="15" hidden="1"/>
    <row r="6" spans="2:6" ht="30" customHeight="1">
      <c r="B6" s="61" t="s">
        <v>11</v>
      </c>
      <c r="C6" s="61"/>
      <c r="D6" s="21">
        <v>4317</v>
      </c>
      <c r="E6" s="41"/>
      <c r="F6" t="s">
        <v>12</v>
      </c>
    </row>
    <row r="7" spans="2:6" ht="30" customHeight="1">
      <c r="B7" s="61" t="s">
        <v>32</v>
      </c>
      <c r="C7" s="61"/>
      <c r="D7" s="20">
        <f>X12/D6</f>
        <v>0</v>
      </c>
      <c r="E7" s="42"/>
      <c r="F7" t="s">
        <v>35</v>
      </c>
    </row>
    <row r="8" spans="4:5" ht="15.75" thickBot="1">
      <c r="D8" s="18"/>
      <c r="E8" s="18"/>
    </row>
    <row r="9" spans="1:26" ht="15">
      <c r="A9" s="56" t="s">
        <v>6</v>
      </c>
      <c r="B9" s="58" t="s">
        <v>0</v>
      </c>
      <c r="C9" s="48" t="s">
        <v>1</v>
      </c>
      <c r="D9" s="49"/>
      <c r="E9" s="49"/>
      <c r="F9" s="49"/>
      <c r="G9" s="49"/>
      <c r="H9" s="49"/>
      <c r="I9" s="50"/>
      <c r="J9" s="51"/>
      <c r="K9" s="48" t="s">
        <v>4</v>
      </c>
      <c r="L9" s="49"/>
      <c r="M9" s="49"/>
      <c r="N9" s="49"/>
      <c r="O9" s="49"/>
      <c r="P9" s="49"/>
      <c r="Q9" s="50"/>
      <c r="R9" s="51"/>
      <c r="S9" s="48" t="s">
        <v>5</v>
      </c>
      <c r="T9" s="49"/>
      <c r="U9" s="49"/>
      <c r="V9" s="49"/>
      <c r="W9" s="49"/>
      <c r="X9" s="49"/>
      <c r="Y9" s="50"/>
      <c r="Z9" s="51"/>
    </row>
    <row r="10" spans="1:26" ht="15.75" thickBot="1">
      <c r="A10" s="57"/>
      <c r="B10" s="59"/>
      <c r="C10" s="52" t="s">
        <v>2</v>
      </c>
      <c r="D10" s="53"/>
      <c r="E10" s="53"/>
      <c r="F10" s="53"/>
      <c r="G10" s="53" t="s">
        <v>7</v>
      </c>
      <c r="H10" s="53"/>
      <c r="I10" s="54"/>
      <c r="J10" s="55"/>
      <c r="K10" s="52" t="s">
        <v>2</v>
      </c>
      <c r="L10" s="53"/>
      <c r="M10" s="53"/>
      <c r="N10" s="53"/>
      <c r="O10" s="53" t="s">
        <v>3</v>
      </c>
      <c r="P10" s="53"/>
      <c r="Q10" s="54"/>
      <c r="R10" s="55"/>
      <c r="S10" s="52" t="s">
        <v>2</v>
      </c>
      <c r="T10" s="53"/>
      <c r="U10" s="53"/>
      <c r="V10" s="53"/>
      <c r="W10" s="53" t="s">
        <v>3</v>
      </c>
      <c r="X10" s="53"/>
      <c r="Y10" s="54"/>
      <c r="Z10" s="55"/>
    </row>
    <row r="11" spans="1:36" s="45" customFormat="1" ht="203.25" customHeight="1" thickBot="1">
      <c r="A11" s="57"/>
      <c r="B11" s="59"/>
      <c r="C11" s="40" t="s">
        <v>29</v>
      </c>
      <c r="D11" s="43" t="s">
        <v>28</v>
      </c>
      <c r="E11" s="43" t="s">
        <v>44</v>
      </c>
      <c r="F11" s="43" t="s">
        <v>30</v>
      </c>
      <c r="G11" s="43" t="s">
        <v>29</v>
      </c>
      <c r="H11" s="43" t="s">
        <v>28</v>
      </c>
      <c r="I11" s="43" t="s">
        <v>44</v>
      </c>
      <c r="J11" s="44" t="s">
        <v>30</v>
      </c>
      <c r="K11" s="40" t="s">
        <v>29</v>
      </c>
      <c r="L11" s="43" t="s">
        <v>28</v>
      </c>
      <c r="M11" s="43" t="s">
        <v>44</v>
      </c>
      <c r="N11" s="43" t="s">
        <v>30</v>
      </c>
      <c r="O11" s="43" t="s">
        <v>29</v>
      </c>
      <c r="P11" s="43" t="s">
        <v>28</v>
      </c>
      <c r="Q11" s="43" t="s">
        <v>44</v>
      </c>
      <c r="R11" s="44" t="s">
        <v>30</v>
      </c>
      <c r="S11" s="40" t="s">
        <v>29</v>
      </c>
      <c r="T11" s="43" t="s">
        <v>28</v>
      </c>
      <c r="U11" s="43" t="s">
        <v>44</v>
      </c>
      <c r="V11" s="43" t="s">
        <v>30</v>
      </c>
      <c r="W11" s="43" t="s">
        <v>29</v>
      </c>
      <c r="X11" s="43" t="s">
        <v>28</v>
      </c>
      <c r="Y11" s="43" t="s">
        <v>44</v>
      </c>
      <c r="Z11" s="44" t="s">
        <v>30</v>
      </c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1:26" s="17" customFormat="1" ht="70.5" customHeight="1">
      <c r="A12" s="15"/>
      <c r="B12" s="16" t="s">
        <v>33</v>
      </c>
      <c r="C12" s="22" t="s">
        <v>34</v>
      </c>
      <c r="D12" s="23">
        <f>D13+D20+D27</f>
        <v>120321.6</v>
      </c>
      <c r="E12" s="23">
        <f>E13+E20+E27</f>
        <v>22114</v>
      </c>
      <c r="F12" s="22" t="s">
        <v>34</v>
      </c>
      <c r="G12" s="22" t="s">
        <v>34</v>
      </c>
      <c r="H12" s="23">
        <v>0</v>
      </c>
      <c r="I12" s="23">
        <f>I13+I20+I27</f>
        <v>0</v>
      </c>
      <c r="J12" s="22" t="s">
        <v>34</v>
      </c>
      <c r="K12" s="22" t="s">
        <v>34</v>
      </c>
      <c r="L12" s="23">
        <f>L13+L20+L27</f>
        <v>120321.6</v>
      </c>
      <c r="M12" s="23">
        <f>M13+M20+M27</f>
        <v>22050</v>
      </c>
      <c r="N12" s="22" t="s">
        <v>34</v>
      </c>
      <c r="O12" s="22" t="s">
        <v>34</v>
      </c>
      <c r="P12" s="23">
        <v>0</v>
      </c>
      <c r="Q12" s="23">
        <f>Q13+Q20+Q27</f>
        <v>0</v>
      </c>
      <c r="R12" s="22" t="s">
        <v>34</v>
      </c>
      <c r="S12" s="22" t="s">
        <v>34</v>
      </c>
      <c r="T12" s="23">
        <f>T13+T20+T27</f>
        <v>120321.6</v>
      </c>
      <c r="U12" s="23">
        <f>U13+U20+U27</f>
        <v>22008</v>
      </c>
      <c r="V12" s="22" t="s">
        <v>34</v>
      </c>
      <c r="W12" s="22">
        <v>0</v>
      </c>
      <c r="X12" s="23"/>
      <c r="Y12" s="23"/>
      <c r="Z12" s="22"/>
    </row>
    <row r="13" spans="1:26" ht="30">
      <c r="A13" s="13">
        <v>1</v>
      </c>
      <c r="B13" s="11" t="s">
        <v>17</v>
      </c>
      <c r="C13" s="24">
        <f>SUM(C14:C19)</f>
        <v>3</v>
      </c>
      <c r="D13" s="25">
        <f>SUM(D14:D20)</f>
        <v>57502</v>
      </c>
      <c r="E13" s="25">
        <f>SUM(E14:E20)</f>
        <v>15040</v>
      </c>
      <c r="F13" s="26">
        <f>MAX(F14:F19)</f>
        <v>100</v>
      </c>
      <c r="G13" s="26">
        <v>0</v>
      </c>
      <c r="H13" s="26">
        <v>0</v>
      </c>
      <c r="I13" s="25">
        <f>SUM(I14:I19)</f>
        <v>0</v>
      </c>
      <c r="J13" s="27">
        <v>0</v>
      </c>
      <c r="K13" s="24">
        <f>SUM(K14:K19)</f>
        <v>3</v>
      </c>
      <c r="L13" s="25">
        <f>SUM(L14:L20)</f>
        <v>57502</v>
      </c>
      <c r="M13" s="25">
        <f>SUM(M14:M20)</f>
        <v>14976</v>
      </c>
      <c r="N13" s="26">
        <f>MAX(N14:N19)</f>
        <v>100</v>
      </c>
      <c r="O13" s="26">
        <v>0</v>
      </c>
      <c r="P13" s="26">
        <v>0</v>
      </c>
      <c r="Q13" s="25">
        <f>SUM(Q14:Q19)</f>
        <v>0</v>
      </c>
      <c r="R13" s="27">
        <v>0</v>
      </c>
      <c r="S13" s="24">
        <f>SUM(S14:S19)</f>
        <v>3</v>
      </c>
      <c r="T13" s="25">
        <f>SUM(T14:T20)</f>
        <v>57502</v>
      </c>
      <c r="U13" s="25">
        <f>SUM(U14:U20)</f>
        <v>14934</v>
      </c>
      <c r="V13" s="26">
        <f>MAX(V14:V19)</f>
        <v>100</v>
      </c>
      <c r="W13" s="26">
        <v>0</v>
      </c>
      <c r="X13" s="26">
        <v>0</v>
      </c>
      <c r="Y13" s="25">
        <v>0</v>
      </c>
      <c r="Z13" s="27"/>
    </row>
    <row r="14" spans="1:26" ht="15">
      <c r="A14" s="13"/>
      <c r="B14" s="11" t="s">
        <v>13</v>
      </c>
      <c r="C14" s="6">
        <v>2</v>
      </c>
      <c r="D14" s="28">
        <v>8220</v>
      </c>
      <c r="E14" s="28">
        <v>4370</v>
      </c>
      <c r="F14" s="2">
        <f>E14/4370*100</f>
        <v>100</v>
      </c>
      <c r="G14" s="2">
        <v>0</v>
      </c>
      <c r="H14" s="2">
        <v>0</v>
      </c>
      <c r="I14" s="31">
        <v>0</v>
      </c>
      <c r="J14" s="7">
        <v>0</v>
      </c>
      <c r="K14" s="6">
        <v>2</v>
      </c>
      <c r="L14" s="28">
        <v>8220</v>
      </c>
      <c r="M14" s="28">
        <v>4338</v>
      </c>
      <c r="N14" s="2">
        <f>M14/4338*100</f>
        <v>100</v>
      </c>
      <c r="O14" s="2">
        <v>0</v>
      </c>
      <c r="P14" s="2">
        <v>0</v>
      </c>
      <c r="Q14" s="31"/>
      <c r="R14" s="7">
        <v>0</v>
      </c>
      <c r="S14" s="6">
        <v>2</v>
      </c>
      <c r="T14" s="28">
        <v>8220</v>
      </c>
      <c r="U14" s="28">
        <v>4317</v>
      </c>
      <c r="V14" s="2">
        <f>U14/4317*100</f>
        <v>100</v>
      </c>
      <c r="W14" s="2">
        <v>0</v>
      </c>
      <c r="X14" s="2">
        <v>0</v>
      </c>
      <c r="Y14" s="31">
        <v>0</v>
      </c>
      <c r="Z14" s="7"/>
    </row>
    <row r="15" spans="1:26" ht="15">
      <c r="A15" s="13"/>
      <c r="B15" s="11" t="s">
        <v>31</v>
      </c>
      <c r="C15" s="6">
        <v>1</v>
      </c>
      <c r="D15" s="28">
        <v>5400</v>
      </c>
      <c r="E15" s="28">
        <v>4370</v>
      </c>
      <c r="F15" s="2">
        <f aca="true" t="shared" si="0" ref="F15:F26">E15/4370*100</f>
        <v>100</v>
      </c>
      <c r="G15" s="2">
        <v>0</v>
      </c>
      <c r="H15" s="2">
        <v>0</v>
      </c>
      <c r="I15" s="31">
        <v>0</v>
      </c>
      <c r="J15" s="7">
        <v>0</v>
      </c>
      <c r="K15" s="6">
        <v>1</v>
      </c>
      <c r="L15" s="28">
        <v>5400</v>
      </c>
      <c r="M15" s="28">
        <v>4338</v>
      </c>
      <c r="N15" s="2">
        <f aca="true" t="shared" si="1" ref="N15:N26">M15/4338*100</f>
        <v>100</v>
      </c>
      <c r="O15" s="2">
        <v>0</v>
      </c>
      <c r="P15" s="2">
        <v>0</v>
      </c>
      <c r="Q15" s="31"/>
      <c r="R15" s="7">
        <v>0</v>
      </c>
      <c r="S15" s="6">
        <v>1</v>
      </c>
      <c r="T15" s="28">
        <v>5400</v>
      </c>
      <c r="U15" s="28">
        <v>4317</v>
      </c>
      <c r="V15" s="2">
        <f aca="true" t="shared" si="2" ref="V15:V26">U15/4317*100</f>
        <v>100</v>
      </c>
      <c r="W15" s="2">
        <v>0</v>
      </c>
      <c r="X15" s="2">
        <v>0</v>
      </c>
      <c r="Y15" s="31">
        <v>0</v>
      </c>
      <c r="Z15" s="7"/>
    </row>
    <row r="16" spans="1:26" ht="15">
      <c r="A16" s="13"/>
      <c r="B16" s="11" t="s">
        <v>14</v>
      </c>
      <c r="C16" s="6">
        <v>0</v>
      </c>
      <c r="D16" s="28">
        <v>0</v>
      </c>
      <c r="E16" s="28">
        <v>0</v>
      </c>
      <c r="F16" s="2">
        <f t="shared" si="0"/>
        <v>0</v>
      </c>
      <c r="G16" s="2">
        <v>0</v>
      </c>
      <c r="H16" s="2">
        <v>0</v>
      </c>
      <c r="I16" s="31">
        <v>0</v>
      </c>
      <c r="J16" s="7">
        <v>0</v>
      </c>
      <c r="K16" s="6">
        <v>0</v>
      </c>
      <c r="L16" s="28">
        <v>0</v>
      </c>
      <c r="M16" s="28">
        <v>0</v>
      </c>
      <c r="N16" s="2">
        <f t="shared" si="1"/>
        <v>0</v>
      </c>
      <c r="O16" s="2">
        <v>0</v>
      </c>
      <c r="P16" s="2">
        <v>0</v>
      </c>
      <c r="Q16" s="31"/>
      <c r="R16" s="7">
        <v>0</v>
      </c>
      <c r="S16" s="6">
        <v>0</v>
      </c>
      <c r="T16" s="28">
        <v>0</v>
      </c>
      <c r="U16" s="28">
        <v>0</v>
      </c>
      <c r="V16" s="2">
        <f t="shared" si="2"/>
        <v>0</v>
      </c>
      <c r="W16" s="2">
        <v>0</v>
      </c>
      <c r="X16" s="2">
        <v>0</v>
      </c>
      <c r="Y16" s="31">
        <v>0</v>
      </c>
      <c r="Z16" s="7"/>
    </row>
    <row r="17" spans="1:26" ht="15">
      <c r="A17" s="13"/>
      <c r="B17" s="11" t="s">
        <v>15</v>
      </c>
      <c r="C17" s="6">
        <v>0</v>
      </c>
      <c r="D17" s="28">
        <v>0</v>
      </c>
      <c r="E17" s="28">
        <v>0</v>
      </c>
      <c r="F17" s="2">
        <f t="shared" si="0"/>
        <v>0</v>
      </c>
      <c r="G17" s="2">
        <v>0</v>
      </c>
      <c r="H17" s="2">
        <v>0</v>
      </c>
      <c r="I17" s="31">
        <v>0</v>
      </c>
      <c r="J17" s="7">
        <v>0</v>
      </c>
      <c r="K17" s="6">
        <v>0</v>
      </c>
      <c r="L17" s="28">
        <v>0</v>
      </c>
      <c r="M17" s="28">
        <v>0</v>
      </c>
      <c r="N17" s="2">
        <f t="shared" si="1"/>
        <v>0</v>
      </c>
      <c r="O17" s="2">
        <v>0</v>
      </c>
      <c r="P17" s="2">
        <v>0</v>
      </c>
      <c r="Q17" s="31"/>
      <c r="R17" s="7">
        <v>0</v>
      </c>
      <c r="S17" s="6">
        <v>0</v>
      </c>
      <c r="T17" s="28">
        <v>0</v>
      </c>
      <c r="U17" s="28">
        <v>0</v>
      </c>
      <c r="V17" s="2">
        <f t="shared" si="2"/>
        <v>0</v>
      </c>
      <c r="W17" s="2">
        <v>0</v>
      </c>
      <c r="X17" s="2">
        <v>0</v>
      </c>
      <c r="Y17" s="31">
        <v>0</v>
      </c>
      <c r="Z17" s="7"/>
    </row>
    <row r="18" spans="1:26" ht="15">
      <c r="A18" s="13"/>
      <c r="B18" s="11" t="s">
        <v>21</v>
      </c>
      <c r="C18" s="6">
        <v>0</v>
      </c>
      <c r="D18" s="28">
        <v>0</v>
      </c>
      <c r="E18" s="28">
        <v>0</v>
      </c>
      <c r="F18" s="2">
        <f t="shared" si="0"/>
        <v>0</v>
      </c>
      <c r="G18" s="2">
        <v>0</v>
      </c>
      <c r="H18" s="2">
        <v>0</v>
      </c>
      <c r="I18" s="31">
        <v>0</v>
      </c>
      <c r="J18" s="7">
        <v>0</v>
      </c>
      <c r="K18" s="6">
        <v>0</v>
      </c>
      <c r="L18" s="28">
        <v>0</v>
      </c>
      <c r="M18" s="28">
        <v>0</v>
      </c>
      <c r="N18" s="2">
        <f t="shared" si="1"/>
        <v>0</v>
      </c>
      <c r="O18" s="2">
        <v>0</v>
      </c>
      <c r="P18" s="2">
        <v>0</v>
      </c>
      <c r="Q18" s="31"/>
      <c r="R18" s="7">
        <v>0</v>
      </c>
      <c r="S18" s="6">
        <v>0</v>
      </c>
      <c r="T18" s="28">
        <v>0</v>
      </c>
      <c r="U18" s="28">
        <v>0</v>
      </c>
      <c r="V18" s="2">
        <f t="shared" si="2"/>
        <v>0</v>
      </c>
      <c r="W18" s="2">
        <v>0</v>
      </c>
      <c r="X18" s="2">
        <v>0</v>
      </c>
      <c r="Y18" s="31">
        <v>0</v>
      </c>
      <c r="Z18" s="7"/>
    </row>
    <row r="19" spans="1:26" ht="15">
      <c r="A19" s="13"/>
      <c r="B19" s="11" t="s">
        <v>16</v>
      </c>
      <c r="C19" s="6"/>
      <c r="D19" s="28"/>
      <c r="E19" s="28"/>
      <c r="F19" s="2">
        <f t="shared" si="0"/>
        <v>0</v>
      </c>
      <c r="G19" s="2"/>
      <c r="H19" s="2"/>
      <c r="I19" s="31"/>
      <c r="J19" s="7"/>
      <c r="K19" s="6"/>
      <c r="L19" s="28"/>
      <c r="M19" s="28"/>
      <c r="N19" s="2">
        <f t="shared" si="1"/>
        <v>0</v>
      </c>
      <c r="O19" s="2"/>
      <c r="P19" s="2"/>
      <c r="Q19" s="31"/>
      <c r="R19" s="7"/>
      <c r="S19" s="6"/>
      <c r="T19" s="28"/>
      <c r="U19" s="28"/>
      <c r="V19" s="2">
        <f t="shared" si="2"/>
        <v>0</v>
      </c>
      <c r="W19" s="2"/>
      <c r="X19" s="2"/>
      <c r="Y19" s="31"/>
      <c r="Z19" s="7"/>
    </row>
    <row r="20" spans="1:26" ht="30">
      <c r="A20" s="13">
        <v>2</v>
      </c>
      <c r="B20" s="11" t="s">
        <v>22</v>
      </c>
      <c r="C20" s="24">
        <f>SUM(C21:C26)</f>
        <v>4</v>
      </c>
      <c r="D20" s="25">
        <f>SUM(D21:D26)</f>
        <v>43882</v>
      </c>
      <c r="E20" s="25">
        <f>SUM(E21:E26)</f>
        <v>6300</v>
      </c>
      <c r="F20" s="46">
        <f t="shared" si="0"/>
        <v>144.16475972540047</v>
      </c>
      <c r="G20" s="25">
        <f>SUM(G21:G26)</f>
        <v>0</v>
      </c>
      <c r="H20" s="25">
        <f>SUM(H21:H26)</f>
        <v>0</v>
      </c>
      <c r="I20" s="25">
        <f>SUM(I21:I26)</f>
        <v>0</v>
      </c>
      <c r="J20" s="27">
        <f>MAX(J21:J26)</f>
        <v>0</v>
      </c>
      <c r="K20" s="24">
        <f>SUM(K21:K26)</f>
        <v>4</v>
      </c>
      <c r="L20" s="25">
        <f>SUM(L21:L26)</f>
        <v>43882</v>
      </c>
      <c r="M20" s="25">
        <f>SUM(M21:M26)</f>
        <v>6300</v>
      </c>
      <c r="N20" s="46">
        <f t="shared" si="1"/>
        <v>145.22821576763485</v>
      </c>
      <c r="O20" s="26">
        <f>SUM(O21:O26)</f>
        <v>0</v>
      </c>
      <c r="P20" s="26">
        <f>SUM(P21:P26)</f>
        <v>0</v>
      </c>
      <c r="Q20" s="30">
        <v>0</v>
      </c>
      <c r="R20" s="27">
        <f>MAX(R21:R26)</f>
        <v>0</v>
      </c>
      <c r="S20" s="24">
        <f>SUM(S21:S26)</f>
        <v>4</v>
      </c>
      <c r="T20" s="25">
        <f>SUM(T21:T26)</f>
        <v>43882</v>
      </c>
      <c r="U20" s="25">
        <f>SUM(U21:U26)</f>
        <v>6300</v>
      </c>
      <c r="V20" s="46">
        <v>100</v>
      </c>
      <c r="W20" s="26"/>
      <c r="X20" s="26"/>
      <c r="Y20" s="30"/>
      <c r="Z20" s="27"/>
    </row>
    <row r="21" spans="1:26" ht="15">
      <c r="A21" s="13"/>
      <c r="B21" s="11" t="s">
        <v>25</v>
      </c>
      <c r="C21" s="6"/>
      <c r="D21" s="28"/>
      <c r="E21" s="28"/>
      <c r="F21" s="47">
        <f t="shared" si="0"/>
        <v>0</v>
      </c>
      <c r="G21" s="2">
        <v>0</v>
      </c>
      <c r="H21" s="2">
        <v>0</v>
      </c>
      <c r="I21" s="31">
        <v>0</v>
      </c>
      <c r="J21" s="7">
        <v>0</v>
      </c>
      <c r="K21" s="6"/>
      <c r="L21" s="28"/>
      <c r="M21" s="28"/>
      <c r="N21" s="47">
        <f t="shared" si="1"/>
        <v>0</v>
      </c>
      <c r="O21" s="2">
        <v>0</v>
      </c>
      <c r="P21" s="2">
        <v>0</v>
      </c>
      <c r="Q21" s="31">
        <v>0</v>
      </c>
      <c r="R21" s="7">
        <v>0</v>
      </c>
      <c r="S21" s="6"/>
      <c r="T21" s="28"/>
      <c r="U21" s="28"/>
      <c r="V21" s="47">
        <f t="shared" si="2"/>
        <v>0</v>
      </c>
      <c r="W21" s="2">
        <v>0</v>
      </c>
      <c r="X21" s="2">
        <v>0</v>
      </c>
      <c r="Y21" s="31">
        <v>0</v>
      </c>
      <c r="Z21" s="7">
        <v>0</v>
      </c>
    </row>
    <row r="22" spans="1:26" ht="15">
      <c r="A22" s="13"/>
      <c r="B22" s="11" t="s">
        <v>18</v>
      </c>
      <c r="C22" s="6">
        <v>1</v>
      </c>
      <c r="D22" s="28">
        <v>20000</v>
      </c>
      <c r="E22" s="28">
        <v>500</v>
      </c>
      <c r="F22" s="47">
        <f t="shared" si="0"/>
        <v>11.441647597254006</v>
      </c>
      <c r="G22" s="2">
        <v>0</v>
      </c>
      <c r="H22" s="2">
        <v>0</v>
      </c>
      <c r="I22" s="31">
        <v>0</v>
      </c>
      <c r="J22" s="7">
        <v>0</v>
      </c>
      <c r="K22" s="6">
        <v>1</v>
      </c>
      <c r="L22" s="28">
        <v>20000</v>
      </c>
      <c r="M22" s="28">
        <v>500</v>
      </c>
      <c r="N22" s="47">
        <f t="shared" si="1"/>
        <v>11.52604887044721</v>
      </c>
      <c r="O22" s="2">
        <v>0</v>
      </c>
      <c r="P22" s="2">
        <v>0</v>
      </c>
      <c r="Q22" s="31">
        <v>0</v>
      </c>
      <c r="R22" s="7">
        <v>0</v>
      </c>
      <c r="S22" s="6">
        <v>1</v>
      </c>
      <c r="T22" s="28">
        <v>20000</v>
      </c>
      <c r="U22" s="28">
        <v>500</v>
      </c>
      <c r="V22" s="47">
        <f t="shared" si="2"/>
        <v>11.582117211026176</v>
      </c>
      <c r="W22" s="2">
        <v>0</v>
      </c>
      <c r="X22" s="2">
        <v>0</v>
      </c>
      <c r="Y22" s="31">
        <v>0</v>
      </c>
      <c r="Z22" s="7">
        <v>0</v>
      </c>
    </row>
    <row r="23" spans="1:26" ht="15">
      <c r="A23" s="13"/>
      <c r="B23" s="11" t="s">
        <v>19</v>
      </c>
      <c r="C23" s="6">
        <v>1</v>
      </c>
      <c r="D23" s="28">
        <v>4200</v>
      </c>
      <c r="E23" s="28">
        <v>2300</v>
      </c>
      <c r="F23" s="47">
        <f t="shared" si="0"/>
        <v>52.63157894736842</v>
      </c>
      <c r="G23" s="2">
        <v>0</v>
      </c>
      <c r="H23" s="2">
        <v>0</v>
      </c>
      <c r="I23" s="31">
        <v>0</v>
      </c>
      <c r="J23" s="7">
        <v>0</v>
      </c>
      <c r="K23" s="6">
        <v>1</v>
      </c>
      <c r="L23" s="28">
        <v>4200</v>
      </c>
      <c r="M23" s="28">
        <v>2300</v>
      </c>
      <c r="N23" s="47">
        <f t="shared" si="1"/>
        <v>53.01982480405717</v>
      </c>
      <c r="O23" s="2">
        <v>0</v>
      </c>
      <c r="P23" s="2">
        <v>0</v>
      </c>
      <c r="Q23" s="31">
        <v>0</v>
      </c>
      <c r="R23" s="7">
        <v>0</v>
      </c>
      <c r="S23" s="6">
        <v>1</v>
      </c>
      <c r="T23" s="28">
        <v>4200</v>
      </c>
      <c r="U23" s="28">
        <v>2300</v>
      </c>
      <c r="V23" s="47">
        <f t="shared" si="2"/>
        <v>53.27773917072041</v>
      </c>
      <c r="W23" s="2">
        <v>0</v>
      </c>
      <c r="X23" s="2">
        <v>0</v>
      </c>
      <c r="Y23" s="31">
        <v>0</v>
      </c>
      <c r="Z23" s="7">
        <v>0</v>
      </c>
    </row>
    <row r="24" spans="1:26" ht="15">
      <c r="A24" s="13"/>
      <c r="B24" s="11" t="s">
        <v>20</v>
      </c>
      <c r="C24" s="6">
        <v>2</v>
      </c>
      <c r="D24" s="28">
        <v>19682</v>
      </c>
      <c r="E24" s="28">
        <v>3500</v>
      </c>
      <c r="F24" s="47">
        <f t="shared" si="0"/>
        <v>80.09153318077803</v>
      </c>
      <c r="G24" s="2">
        <v>0</v>
      </c>
      <c r="H24" s="2">
        <v>0</v>
      </c>
      <c r="I24" s="31">
        <v>0</v>
      </c>
      <c r="J24" s="7">
        <v>0</v>
      </c>
      <c r="K24" s="6">
        <v>2</v>
      </c>
      <c r="L24" s="28">
        <v>19682</v>
      </c>
      <c r="M24" s="28">
        <v>3500</v>
      </c>
      <c r="N24" s="47">
        <f t="shared" si="1"/>
        <v>80.68234209313047</v>
      </c>
      <c r="O24" s="2">
        <v>0</v>
      </c>
      <c r="P24" s="2">
        <v>0</v>
      </c>
      <c r="Q24" s="31">
        <v>0</v>
      </c>
      <c r="R24" s="7">
        <v>0</v>
      </c>
      <c r="S24" s="6">
        <v>2</v>
      </c>
      <c r="T24" s="28">
        <v>19682</v>
      </c>
      <c r="U24" s="28">
        <v>3500</v>
      </c>
      <c r="V24" s="47">
        <f t="shared" si="2"/>
        <v>81.07482047718322</v>
      </c>
      <c r="W24" s="2">
        <v>0</v>
      </c>
      <c r="X24" s="2">
        <v>0</v>
      </c>
      <c r="Y24" s="31">
        <v>0</v>
      </c>
      <c r="Z24" s="7">
        <v>0</v>
      </c>
    </row>
    <row r="25" spans="1:26" ht="15">
      <c r="A25" s="13"/>
      <c r="B25" s="11" t="s">
        <v>24</v>
      </c>
      <c r="C25" s="6">
        <v>0</v>
      </c>
      <c r="D25" s="28"/>
      <c r="E25" s="28"/>
      <c r="F25" s="47">
        <f t="shared" si="0"/>
        <v>0</v>
      </c>
      <c r="G25" s="2">
        <v>0</v>
      </c>
      <c r="H25" s="2">
        <v>0</v>
      </c>
      <c r="I25" s="31">
        <v>0</v>
      </c>
      <c r="J25" s="7">
        <v>0</v>
      </c>
      <c r="K25" s="6">
        <v>0</v>
      </c>
      <c r="L25" s="28"/>
      <c r="M25" s="28"/>
      <c r="N25" s="47">
        <f t="shared" si="1"/>
        <v>0</v>
      </c>
      <c r="O25" s="2">
        <v>0</v>
      </c>
      <c r="P25" s="2">
        <v>0</v>
      </c>
      <c r="Q25" s="31">
        <v>0</v>
      </c>
      <c r="R25" s="7">
        <v>0</v>
      </c>
      <c r="S25" s="6">
        <v>0</v>
      </c>
      <c r="T25" s="28"/>
      <c r="U25" s="28"/>
      <c r="V25" s="47">
        <f t="shared" si="2"/>
        <v>0</v>
      </c>
      <c r="W25" s="2">
        <v>0</v>
      </c>
      <c r="X25" s="2">
        <v>0</v>
      </c>
      <c r="Y25" s="31">
        <v>0</v>
      </c>
      <c r="Z25" s="7">
        <v>0</v>
      </c>
    </row>
    <row r="26" spans="1:26" ht="15">
      <c r="A26" s="13"/>
      <c r="B26" s="11" t="s">
        <v>16</v>
      </c>
      <c r="C26" s="6"/>
      <c r="D26" s="28"/>
      <c r="E26" s="28"/>
      <c r="F26" s="47">
        <f t="shared" si="0"/>
        <v>0</v>
      </c>
      <c r="G26" s="2">
        <v>0</v>
      </c>
      <c r="H26" s="2">
        <v>0</v>
      </c>
      <c r="I26" s="31"/>
      <c r="J26" s="7"/>
      <c r="K26" s="6"/>
      <c r="L26" s="28"/>
      <c r="M26" s="28"/>
      <c r="N26" s="47">
        <f t="shared" si="1"/>
        <v>0</v>
      </c>
      <c r="O26" s="2"/>
      <c r="P26" s="2"/>
      <c r="Q26" s="31"/>
      <c r="R26" s="7"/>
      <c r="S26" s="6"/>
      <c r="T26" s="28"/>
      <c r="U26" s="28"/>
      <c r="V26" s="47">
        <f t="shared" si="2"/>
        <v>0</v>
      </c>
      <c r="W26" s="2"/>
      <c r="X26" s="2"/>
      <c r="Y26" s="31"/>
      <c r="Z26" s="7"/>
    </row>
    <row r="27" spans="1:26" ht="30">
      <c r="A27" s="13">
        <v>3</v>
      </c>
      <c r="B27" s="11" t="s">
        <v>26</v>
      </c>
      <c r="C27" s="24">
        <v>23</v>
      </c>
      <c r="D27" s="25">
        <v>18937.6</v>
      </c>
      <c r="E27" s="25">
        <f>SUM(E28:E29)</f>
        <v>774</v>
      </c>
      <c r="F27" s="25">
        <v>100</v>
      </c>
      <c r="G27" s="25">
        <f>SUM(G28:G29)</f>
        <v>0</v>
      </c>
      <c r="H27" s="25">
        <f>SUM(H28:H29)</f>
        <v>0</v>
      </c>
      <c r="I27" s="25">
        <f>SUM(I28:I29)</f>
        <v>0</v>
      </c>
      <c r="J27" s="27">
        <f>MAX(J28:J29)</f>
        <v>0</v>
      </c>
      <c r="K27" s="24">
        <v>23</v>
      </c>
      <c r="L27" s="25">
        <v>18937.6</v>
      </c>
      <c r="M27" s="25">
        <f>SUM(M28:M29)</f>
        <v>774</v>
      </c>
      <c r="N27" s="25"/>
      <c r="O27" s="26">
        <f>SUM(O28:O29)</f>
        <v>0</v>
      </c>
      <c r="P27" s="26">
        <f>SUM(P28:P29)</f>
        <v>0</v>
      </c>
      <c r="Q27" s="30"/>
      <c r="R27" s="27">
        <f>MAX(R28:R29)</f>
        <v>0</v>
      </c>
      <c r="S27" s="24">
        <v>23</v>
      </c>
      <c r="T27" s="25">
        <v>18937.6</v>
      </c>
      <c r="U27" s="25">
        <f>SUM(U28:U29)</f>
        <v>774</v>
      </c>
      <c r="V27" s="25" t="s">
        <v>48</v>
      </c>
      <c r="W27" s="26">
        <f>SUM(W28:W29)</f>
        <v>0</v>
      </c>
      <c r="X27" s="26">
        <f>SUM(X28:X29)</f>
        <v>0</v>
      </c>
      <c r="Y27" s="30"/>
      <c r="Z27" s="27">
        <f>MAX(Z28:Z29)</f>
        <v>0</v>
      </c>
    </row>
    <row r="28" spans="1:26" ht="15">
      <c r="A28" s="13"/>
      <c r="B28" s="11" t="s">
        <v>27</v>
      </c>
      <c r="C28" s="6">
        <v>23</v>
      </c>
      <c r="D28" s="28">
        <v>18937.6</v>
      </c>
      <c r="E28" s="28">
        <v>774</v>
      </c>
      <c r="F28" s="2">
        <v>100</v>
      </c>
      <c r="G28" s="2"/>
      <c r="H28" s="2"/>
      <c r="I28" s="31"/>
      <c r="J28" s="7"/>
      <c r="K28" s="6">
        <v>23</v>
      </c>
      <c r="L28" s="28">
        <v>18937.6</v>
      </c>
      <c r="M28" s="28">
        <v>774</v>
      </c>
      <c r="N28" s="2"/>
      <c r="O28" s="2"/>
      <c r="P28" s="2"/>
      <c r="Q28" s="31"/>
      <c r="R28" s="7"/>
      <c r="S28" s="6">
        <v>23</v>
      </c>
      <c r="T28" s="28">
        <v>18937.6</v>
      </c>
      <c r="U28" s="28">
        <v>774</v>
      </c>
      <c r="V28" s="2"/>
      <c r="W28" s="2"/>
      <c r="X28" s="2"/>
      <c r="Y28" s="31"/>
      <c r="Z28" s="7"/>
    </row>
    <row r="29" spans="1:26" ht="15.75" thickBot="1">
      <c r="A29" s="14"/>
      <c r="B29" s="12" t="s">
        <v>16</v>
      </c>
      <c r="C29" s="8"/>
      <c r="D29" s="19"/>
      <c r="E29" s="19"/>
      <c r="F29" s="9"/>
      <c r="G29" s="9"/>
      <c r="H29" s="9"/>
      <c r="I29" s="32"/>
      <c r="J29" s="10"/>
      <c r="K29" s="8"/>
      <c r="L29" s="9"/>
      <c r="M29" s="9"/>
      <c r="N29" s="9"/>
      <c r="O29" s="9"/>
      <c r="P29" s="9"/>
      <c r="Q29" s="32"/>
      <c r="R29" s="10"/>
      <c r="S29" s="8"/>
      <c r="T29" s="9"/>
      <c r="U29" s="9"/>
      <c r="V29" s="9"/>
      <c r="W29" s="9"/>
      <c r="X29" s="9"/>
      <c r="Y29" s="32"/>
      <c r="Z29" s="10"/>
    </row>
    <row r="31" ht="15">
      <c r="A31" t="s">
        <v>8</v>
      </c>
    </row>
    <row r="32" ht="15">
      <c r="A32" t="s">
        <v>23</v>
      </c>
    </row>
  </sheetData>
  <sheetProtection/>
  <mergeCells count="16">
    <mergeCell ref="A9:A11"/>
    <mergeCell ref="B9:B11"/>
    <mergeCell ref="C9:J9"/>
    <mergeCell ref="A1:J1"/>
    <mergeCell ref="B2:J2"/>
    <mergeCell ref="A3:J3"/>
    <mergeCell ref="B6:C6"/>
    <mergeCell ref="B7:C7"/>
    <mergeCell ref="K9:R9"/>
    <mergeCell ref="S9:Z9"/>
    <mergeCell ref="C10:F10"/>
    <mergeCell ref="G10:J10"/>
    <mergeCell ref="K10:N10"/>
    <mergeCell ref="O10:R10"/>
    <mergeCell ref="S10:V10"/>
    <mergeCell ref="W10:Z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36"/>
  <sheetViews>
    <sheetView view="pageBreakPreview" zoomScale="60" zoomScaleNormal="70" zoomScalePageLayoutView="0" workbookViewId="0" topLeftCell="A7">
      <selection activeCell="AM50" sqref="AM50"/>
    </sheetView>
  </sheetViews>
  <sheetFormatPr defaultColWidth="9.140625" defaultRowHeight="15"/>
  <cols>
    <col min="1" max="1" width="4.28125" style="0" customWidth="1"/>
    <col min="2" max="2" width="30.421875" style="3" customWidth="1"/>
    <col min="3" max="3" width="9.00390625" style="0" customWidth="1"/>
    <col min="4" max="5" width="12.00390625" style="29" customWidth="1"/>
    <col min="6" max="6" width="13.140625" style="0" customWidth="1"/>
    <col min="7" max="7" width="11.28125" style="0" customWidth="1"/>
    <col min="8" max="8" width="12.00390625" style="0" customWidth="1"/>
    <col min="9" max="9" width="13.8515625" style="0" customWidth="1"/>
    <col min="10" max="10" width="13.7109375" style="0" customWidth="1"/>
    <col min="43" max="52" width="9.140625" style="4" customWidth="1"/>
  </cols>
  <sheetData>
    <row r="1" spans="1:10" ht="18.75">
      <c r="A1" s="62" t="s">
        <v>45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">
      <c r="A2" s="29"/>
      <c r="B2" s="60" t="s">
        <v>46</v>
      </c>
      <c r="C2" s="60"/>
      <c r="D2" s="60"/>
      <c r="E2" s="60"/>
      <c r="F2" s="60"/>
      <c r="G2" s="60"/>
      <c r="H2" s="60"/>
      <c r="I2" s="60"/>
      <c r="J2" s="60"/>
    </row>
    <row r="3" spans="1:27" ht="48" customHeight="1">
      <c r="A3" s="61" t="s">
        <v>9</v>
      </c>
      <c r="B3" s="61"/>
      <c r="C3" s="61"/>
      <c r="D3" s="61"/>
      <c r="E3" s="61"/>
      <c r="F3" s="61"/>
      <c r="G3" s="61"/>
      <c r="H3" s="61"/>
      <c r="I3" s="61"/>
      <c r="J3" s="61"/>
      <c r="K3" s="3"/>
      <c r="AA3" s="3"/>
    </row>
    <row r="4" ht="0.75" customHeight="1"/>
    <row r="5" ht="15" hidden="1"/>
    <row r="6" spans="2:6" ht="30" customHeight="1">
      <c r="B6" s="61" t="s">
        <v>11</v>
      </c>
      <c r="C6" s="61"/>
      <c r="D6" s="21">
        <v>4317</v>
      </c>
      <c r="E6" s="41"/>
      <c r="F6" t="s">
        <v>12</v>
      </c>
    </row>
    <row r="7" spans="2:6" ht="30" customHeight="1">
      <c r="B7" s="61" t="s">
        <v>32</v>
      </c>
      <c r="C7" s="61"/>
      <c r="D7" s="20">
        <f>AN12/D6</f>
        <v>0</v>
      </c>
      <c r="E7" s="42"/>
      <c r="F7" t="s">
        <v>35</v>
      </c>
    </row>
    <row r="8" spans="4:5" ht="15.75" thickBot="1">
      <c r="D8" s="18"/>
      <c r="E8" s="18"/>
    </row>
    <row r="9" spans="1:42" ht="15">
      <c r="A9" s="56" t="s">
        <v>6</v>
      </c>
      <c r="B9" s="58" t="s">
        <v>0</v>
      </c>
      <c r="C9" s="48" t="s">
        <v>36</v>
      </c>
      <c r="D9" s="49"/>
      <c r="E9" s="49"/>
      <c r="F9" s="49"/>
      <c r="G9" s="49"/>
      <c r="H9" s="49"/>
      <c r="I9" s="50"/>
      <c r="J9" s="51"/>
      <c r="K9" s="48" t="s">
        <v>37</v>
      </c>
      <c r="L9" s="49"/>
      <c r="M9" s="49"/>
      <c r="N9" s="49"/>
      <c r="O9" s="49"/>
      <c r="P9" s="49"/>
      <c r="Q9" s="50"/>
      <c r="R9" s="51"/>
      <c r="S9" s="48" t="s">
        <v>38</v>
      </c>
      <c r="T9" s="49"/>
      <c r="U9" s="49"/>
      <c r="V9" s="49"/>
      <c r="W9" s="49"/>
      <c r="X9" s="49"/>
      <c r="Y9" s="50"/>
      <c r="Z9" s="51"/>
      <c r="AA9" s="48" t="s">
        <v>39</v>
      </c>
      <c r="AB9" s="49"/>
      <c r="AC9" s="49"/>
      <c r="AD9" s="49"/>
      <c r="AE9" s="49"/>
      <c r="AF9" s="49"/>
      <c r="AG9" s="50"/>
      <c r="AH9" s="51"/>
      <c r="AI9" s="48" t="s">
        <v>40</v>
      </c>
      <c r="AJ9" s="49"/>
      <c r="AK9" s="49"/>
      <c r="AL9" s="49"/>
      <c r="AM9" s="49"/>
      <c r="AN9" s="49"/>
      <c r="AO9" s="50"/>
      <c r="AP9" s="51"/>
    </row>
    <row r="10" spans="1:42" ht="15.75" thickBot="1">
      <c r="A10" s="57"/>
      <c r="B10" s="59"/>
      <c r="C10" s="66" t="s">
        <v>2</v>
      </c>
      <c r="D10" s="63"/>
      <c r="E10" s="63"/>
      <c r="F10" s="64"/>
      <c r="G10" s="66" t="s">
        <v>7</v>
      </c>
      <c r="H10" s="63"/>
      <c r="I10" s="64"/>
      <c r="J10" s="65"/>
      <c r="K10" s="66" t="s">
        <v>2</v>
      </c>
      <c r="L10" s="63"/>
      <c r="M10" s="63"/>
      <c r="N10" s="63"/>
      <c r="O10" s="63" t="s">
        <v>3</v>
      </c>
      <c r="P10" s="63"/>
      <c r="Q10" s="64"/>
      <c r="R10" s="65"/>
      <c r="S10" s="66" t="s">
        <v>2</v>
      </c>
      <c r="T10" s="63"/>
      <c r="U10" s="63"/>
      <c r="V10" s="63"/>
      <c r="W10" s="63" t="s">
        <v>3</v>
      </c>
      <c r="X10" s="63"/>
      <c r="Y10" s="64"/>
      <c r="Z10" s="65"/>
      <c r="AA10" s="66" t="s">
        <v>2</v>
      </c>
      <c r="AB10" s="63"/>
      <c r="AC10" s="63"/>
      <c r="AD10" s="63"/>
      <c r="AE10" s="63" t="s">
        <v>3</v>
      </c>
      <c r="AF10" s="63"/>
      <c r="AG10" s="64"/>
      <c r="AH10" s="65"/>
      <c r="AI10" s="66" t="s">
        <v>2</v>
      </c>
      <c r="AJ10" s="63"/>
      <c r="AK10" s="63"/>
      <c r="AL10" s="63"/>
      <c r="AM10" s="63" t="s">
        <v>3</v>
      </c>
      <c r="AN10" s="63"/>
      <c r="AO10" s="64"/>
      <c r="AP10" s="65"/>
    </row>
    <row r="11" spans="1:71" s="1" customFormat="1" ht="197.25" customHeight="1" thickBot="1">
      <c r="A11" s="57"/>
      <c r="B11" s="59"/>
      <c r="C11" s="40" t="s">
        <v>29</v>
      </c>
      <c r="D11" s="40" t="s">
        <v>28</v>
      </c>
      <c r="E11" s="43" t="s">
        <v>44</v>
      </c>
      <c r="F11" s="43" t="s">
        <v>30</v>
      </c>
      <c r="G11" s="40" t="s">
        <v>29</v>
      </c>
      <c r="H11" s="40" t="s">
        <v>28</v>
      </c>
      <c r="I11" s="43" t="s">
        <v>44</v>
      </c>
      <c r="J11" s="43" t="s">
        <v>30</v>
      </c>
      <c r="K11" s="40" t="s">
        <v>29</v>
      </c>
      <c r="L11" s="40" t="s">
        <v>28</v>
      </c>
      <c r="M11" s="43" t="s">
        <v>44</v>
      </c>
      <c r="N11" s="43" t="s">
        <v>30</v>
      </c>
      <c r="O11" s="40" t="s">
        <v>29</v>
      </c>
      <c r="P11" s="40" t="s">
        <v>28</v>
      </c>
      <c r="Q11" s="43" t="s">
        <v>44</v>
      </c>
      <c r="R11" s="43" t="s">
        <v>30</v>
      </c>
      <c r="S11" s="40" t="s">
        <v>29</v>
      </c>
      <c r="T11" s="40" t="s">
        <v>28</v>
      </c>
      <c r="U11" s="43" t="s">
        <v>44</v>
      </c>
      <c r="V11" s="43" t="s">
        <v>30</v>
      </c>
      <c r="W11" s="40" t="s">
        <v>29</v>
      </c>
      <c r="X11" s="40" t="s">
        <v>28</v>
      </c>
      <c r="Y11" s="43" t="s">
        <v>44</v>
      </c>
      <c r="Z11" s="43" t="s">
        <v>30</v>
      </c>
      <c r="AA11" s="40" t="s">
        <v>29</v>
      </c>
      <c r="AB11" s="40" t="s">
        <v>28</v>
      </c>
      <c r="AC11" s="43" t="s">
        <v>44</v>
      </c>
      <c r="AD11" s="43" t="s">
        <v>30</v>
      </c>
      <c r="AE11" s="40" t="s">
        <v>29</v>
      </c>
      <c r="AF11" s="40" t="s">
        <v>28</v>
      </c>
      <c r="AG11" s="43" t="s">
        <v>44</v>
      </c>
      <c r="AH11" s="43" t="s">
        <v>30</v>
      </c>
      <c r="AI11" s="40" t="s">
        <v>29</v>
      </c>
      <c r="AJ11" s="40" t="s">
        <v>28</v>
      </c>
      <c r="AK11" s="43" t="s">
        <v>44</v>
      </c>
      <c r="AL11" s="43" t="s">
        <v>30</v>
      </c>
      <c r="AM11" s="40" t="s">
        <v>29</v>
      </c>
      <c r="AN11" s="40" t="s">
        <v>28</v>
      </c>
      <c r="AO11" s="43" t="s">
        <v>44</v>
      </c>
      <c r="AP11" s="43" t="s">
        <v>30</v>
      </c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</row>
    <row r="12" spans="1:42" s="17" customFormat="1" ht="70.5" customHeight="1">
      <c r="A12" s="15"/>
      <c r="B12" s="16" t="s">
        <v>33</v>
      </c>
      <c r="C12" s="22" t="s">
        <v>34</v>
      </c>
      <c r="D12" s="23">
        <f>D13+D20+D27</f>
        <v>120321.6</v>
      </c>
      <c r="E12" s="23">
        <f>E13+E20+E27</f>
        <v>22008</v>
      </c>
      <c r="F12" s="22" t="s">
        <v>34</v>
      </c>
      <c r="G12" s="22" t="s">
        <v>34</v>
      </c>
      <c r="H12" s="23">
        <v>0</v>
      </c>
      <c r="I12" s="23">
        <f>I13+I20+I27</f>
        <v>0</v>
      </c>
      <c r="J12" s="22" t="s">
        <v>34</v>
      </c>
      <c r="K12" s="22" t="s">
        <v>34</v>
      </c>
      <c r="L12" s="23">
        <f>L13+L20+L27</f>
        <v>120321.6</v>
      </c>
      <c r="M12" s="23">
        <f>M13+M20+M27</f>
        <v>22014</v>
      </c>
      <c r="N12" s="22" t="s">
        <v>34</v>
      </c>
      <c r="O12" s="22" t="s">
        <v>34</v>
      </c>
      <c r="P12" s="23">
        <v>0</v>
      </c>
      <c r="Q12" s="23">
        <f>Q13+Q20+Q27</f>
        <v>0</v>
      </c>
      <c r="R12" s="22" t="s">
        <v>34</v>
      </c>
      <c r="S12" s="22" t="s">
        <v>34</v>
      </c>
      <c r="T12" s="23">
        <f>T13+T20+T27</f>
        <v>120321.6</v>
      </c>
      <c r="U12" s="23">
        <f>U13+U20+U27</f>
        <v>22024</v>
      </c>
      <c r="V12" s="22" t="s">
        <v>34</v>
      </c>
      <c r="W12" s="22" t="s">
        <v>34</v>
      </c>
      <c r="X12" s="23">
        <v>0</v>
      </c>
      <c r="Y12" s="23">
        <f>Y13+Y20+Y27</f>
        <v>0</v>
      </c>
      <c r="Z12" s="22" t="s">
        <v>34</v>
      </c>
      <c r="AA12" s="22" t="s">
        <v>34</v>
      </c>
      <c r="AB12" s="23">
        <f>AB13+AB20+AB27</f>
        <v>120321.6</v>
      </c>
      <c r="AC12" s="23">
        <f>AC13+AC20+AC27</f>
        <v>22034</v>
      </c>
      <c r="AD12" s="22" t="s">
        <v>34</v>
      </c>
      <c r="AE12" s="22" t="s">
        <v>34</v>
      </c>
      <c r="AF12" s="23">
        <v>0</v>
      </c>
      <c r="AG12" s="23">
        <f>AG13+AG20+AG27</f>
        <v>0</v>
      </c>
      <c r="AH12" s="22" t="s">
        <v>34</v>
      </c>
      <c r="AI12" s="22" t="s">
        <v>34</v>
      </c>
      <c r="AJ12" s="23">
        <f>AJ13+AJ20+AJ27</f>
        <v>120321.6</v>
      </c>
      <c r="AK12" s="23">
        <f>AK13+AK20+AK27</f>
        <v>22046</v>
      </c>
      <c r="AL12" s="22" t="s">
        <v>34</v>
      </c>
      <c r="AM12" s="22" t="s">
        <v>34</v>
      </c>
      <c r="AN12" s="23">
        <v>0</v>
      </c>
      <c r="AO12" s="23">
        <f>AO13+AO20+AO27</f>
        <v>0</v>
      </c>
      <c r="AP12" s="22" t="s">
        <v>34</v>
      </c>
    </row>
    <row r="13" spans="1:42" ht="30">
      <c r="A13" s="13">
        <v>1</v>
      </c>
      <c r="B13" s="11" t="s">
        <v>17</v>
      </c>
      <c r="C13" s="24">
        <f>SUM(C14:C19)</f>
        <v>3</v>
      </c>
      <c r="D13" s="25">
        <f>SUM(D14:D20)</f>
        <v>57502</v>
      </c>
      <c r="E13" s="25">
        <f>SUM(E14:E20)</f>
        <v>14934</v>
      </c>
      <c r="F13" s="26">
        <f>MAX(F14:F19)</f>
        <v>100</v>
      </c>
      <c r="G13" s="26">
        <v>0</v>
      </c>
      <c r="H13" s="26">
        <v>0</v>
      </c>
      <c r="I13" s="25">
        <f>SUM(I14:I19)</f>
        <v>0</v>
      </c>
      <c r="J13" s="27">
        <v>0</v>
      </c>
      <c r="K13" s="24">
        <f>SUM(K14:K19)</f>
        <v>3</v>
      </c>
      <c r="L13" s="25">
        <f>SUM(L14:L20)</f>
        <v>57502</v>
      </c>
      <c r="M13" s="25">
        <f>SUM(M14:M20)</f>
        <v>14940</v>
      </c>
      <c r="N13" s="26">
        <f>MAX(N14:N19)</f>
        <v>100</v>
      </c>
      <c r="O13" s="26">
        <v>0</v>
      </c>
      <c r="P13" s="26">
        <v>0</v>
      </c>
      <c r="Q13" s="25">
        <f>SUM(Q14:Q19)</f>
        <v>0</v>
      </c>
      <c r="R13" s="27">
        <v>0</v>
      </c>
      <c r="S13" s="24">
        <f>SUM(S14:S19)</f>
        <v>3</v>
      </c>
      <c r="T13" s="25">
        <f>SUM(T14:T20)</f>
        <v>57502</v>
      </c>
      <c r="U13" s="25">
        <f>SUM(U14:U20)</f>
        <v>14950</v>
      </c>
      <c r="V13" s="26">
        <f>MAX(V14:V19)</f>
        <v>100</v>
      </c>
      <c r="W13" s="26">
        <v>0</v>
      </c>
      <c r="X13" s="26">
        <v>0</v>
      </c>
      <c r="Y13" s="25">
        <f>SUM(Y14:Y19)</f>
        <v>0</v>
      </c>
      <c r="Z13" s="27">
        <v>0</v>
      </c>
      <c r="AA13" s="24">
        <f>SUM(AA14:AA19)</f>
        <v>3</v>
      </c>
      <c r="AB13" s="25">
        <f>SUM(AB14:AB20)</f>
        <v>57502</v>
      </c>
      <c r="AC13" s="25">
        <f>SUM(AC14:AC20)</f>
        <v>14960</v>
      </c>
      <c r="AD13" s="26">
        <f>MAX(AD14:AD19)</f>
        <v>100</v>
      </c>
      <c r="AE13" s="26">
        <v>0</v>
      </c>
      <c r="AF13" s="26">
        <v>0</v>
      </c>
      <c r="AG13" s="25">
        <f>SUM(AG14:AG19)</f>
        <v>0</v>
      </c>
      <c r="AH13" s="27">
        <v>0</v>
      </c>
      <c r="AI13" s="24">
        <f>SUM(AI14:AI19)</f>
        <v>3</v>
      </c>
      <c r="AJ13" s="25">
        <f>SUM(AJ14:AJ20)</f>
        <v>57502</v>
      </c>
      <c r="AK13" s="25">
        <f>SUM(AK14:AK20)</f>
        <v>14972</v>
      </c>
      <c r="AL13" s="26">
        <f>MAX(AL14:AL19)</f>
        <v>100</v>
      </c>
      <c r="AM13" s="26">
        <v>0</v>
      </c>
      <c r="AN13" s="26">
        <v>0</v>
      </c>
      <c r="AO13" s="25">
        <f>SUM(AO14:AO19)</f>
        <v>0</v>
      </c>
      <c r="AP13" s="27">
        <v>0</v>
      </c>
    </row>
    <row r="14" spans="1:42" ht="15">
      <c r="A14" s="13"/>
      <c r="B14" s="11" t="s">
        <v>13</v>
      </c>
      <c r="C14" s="6">
        <v>2</v>
      </c>
      <c r="D14" s="28">
        <v>8220</v>
      </c>
      <c r="E14" s="28">
        <v>4317</v>
      </c>
      <c r="F14" s="2">
        <f>E14/4317*100</f>
        <v>100</v>
      </c>
      <c r="G14" s="2">
        <v>0</v>
      </c>
      <c r="H14" s="2">
        <v>0</v>
      </c>
      <c r="I14" s="31">
        <v>0</v>
      </c>
      <c r="J14" s="7">
        <v>0</v>
      </c>
      <c r="K14" s="6">
        <v>2</v>
      </c>
      <c r="L14" s="28">
        <v>8220</v>
      </c>
      <c r="M14" s="28">
        <v>4320</v>
      </c>
      <c r="N14" s="2">
        <f>M14/4320*100</f>
        <v>100</v>
      </c>
      <c r="O14" s="2">
        <v>0</v>
      </c>
      <c r="P14" s="2">
        <v>0</v>
      </c>
      <c r="Q14" s="31">
        <v>0</v>
      </c>
      <c r="R14" s="7">
        <v>0</v>
      </c>
      <c r="S14" s="6">
        <v>2</v>
      </c>
      <c r="T14" s="28">
        <v>8220</v>
      </c>
      <c r="U14" s="28">
        <v>4325</v>
      </c>
      <c r="V14" s="2">
        <v>100</v>
      </c>
      <c r="W14" s="2">
        <v>0</v>
      </c>
      <c r="X14" s="2">
        <v>0</v>
      </c>
      <c r="Y14" s="31">
        <v>0</v>
      </c>
      <c r="Z14" s="7">
        <v>0</v>
      </c>
      <c r="AA14" s="6">
        <v>2</v>
      </c>
      <c r="AB14" s="28">
        <v>8220</v>
      </c>
      <c r="AC14" s="28">
        <v>4330</v>
      </c>
      <c r="AD14" s="2">
        <f>AC14/4330*100</f>
        <v>100</v>
      </c>
      <c r="AE14" s="2">
        <v>0</v>
      </c>
      <c r="AF14" s="2">
        <v>0</v>
      </c>
      <c r="AG14" s="31">
        <v>0</v>
      </c>
      <c r="AH14" s="7">
        <v>0</v>
      </c>
      <c r="AI14" s="6">
        <v>2</v>
      </c>
      <c r="AJ14" s="28">
        <v>8220</v>
      </c>
      <c r="AK14" s="28">
        <v>4336</v>
      </c>
      <c r="AL14" s="2">
        <f>AK14/4336*100</f>
        <v>100</v>
      </c>
      <c r="AM14" s="2">
        <v>0</v>
      </c>
      <c r="AN14" s="2">
        <v>0</v>
      </c>
      <c r="AO14" s="31">
        <v>0</v>
      </c>
      <c r="AP14" s="7">
        <v>0</v>
      </c>
    </row>
    <row r="15" spans="1:42" ht="15">
      <c r="A15" s="13"/>
      <c r="B15" s="11" t="s">
        <v>31</v>
      </c>
      <c r="C15" s="6">
        <v>1</v>
      </c>
      <c r="D15" s="28">
        <v>5400</v>
      </c>
      <c r="E15" s="28">
        <v>4317</v>
      </c>
      <c r="F15" s="2">
        <f aca="true" t="shared" si="0" ref="F15:F26">E15/4317*100</f>
        <v>100</v>
      </c>
      <c r="G15" s="2">
        <v>0</v>
      </c>
      <c r="H15" s="2">
        <v>0</v>
      </c>
      <c r="I15" s="31">
        <v>0</v>
      </c>
      <c r="J15" s="7">
        <v>0</v>
      </c>
      <c r="K15" s="6">
        <v>1</v>
      </c>
      <c r="L15" s="28">
        <v>5400</v>
      </c>
      <c r="M15" s="28">
        <v>4320</v>
      </c>
      <c r="N15" s="2">
        <f aca="true" t="shared" si="1" ref="N15:N25">M15/4320*100</f>
        <v>100</v>
      </c>
      <c r="O15" s="2">
        <v>0</v>
      </c>
      <c r="P15" s="2">
        <v>0</v>
      </c>
      <c r="Q15" s="31">
        <v>0</v>
      </c>
      <c r="R15" s="7">
        <v>0</v>
      </c>
      <c r="S15" s="6">
        <v>1</v>
      </c>
      <c r="T15" s="28">
        <v>5400</v>
      </c>
      <c r="U15" s="28">
        <v>4325</v>
      </c>
      <c r="V15" s="2">
        <f>U15/4325*100</f>
        <v>100</v>
      </c>
      <c r="W15" s="2">
        <v>0</v>
      </c>
      <c r="X15" s="2">
        <v>0</v>
      </c>
      <c r="Y15" s="31">
        <v>0</v>
      </c>
      <c r="Z15" s="7">
        <v>0</v>
      </c>
      <c r="AA15" s="6">
        <v>1</v>
      </c>
      <c r="AB15" s="28">
        <v>5400</v>
      </c>
      <c r="AC15" s="28">
        <v>4330</v>
      </c>
      <c r="AD15" s="2">
        <f aca="true" t="shared" si="2" ref="AD15:AD26">AC15/4330*100</f>
        <v>100</v>
      </c>
      <c r="AE15" s="2">
        <v>0</v>
      </c>
      <c r="AF15" s="2">
        <v>0</v>
      </c>
      <c r="AG15" s="31">
        <v>0</v>
      </c>
      <c r="AH15" s="7">
        <v>0</v>
      </c>
      <c r="AI15" s="6">
        <v>1</v>
      </c>
      <c r="AJ15" s="28">
        <v>5400</v>
      </c>
      <c r="AK15" s="28">
        <v>4336</v>
      </c>
      <c r="AL15" s="2">
        <f aca="true" t="shared" si="3" ref="AL15:AL26">AK15/4336*100</f>
        <v>100</v>
      </c>
      <c r="AM15" s="2">
        <v>0</v>
      </c>
      <c r="AN15" s="2">
        <v>0</v>
      </c>
      <c r="AO15" s="31">
        <v>0</v>
      </c>
      <c r="AP15" s="7">
        <v>0</v>
      </c>
    </row>
    <row r="16" spans="1:42" ht="15">
      <c r="A16" s="13"/>
      <c r="B16" s="11" t="s">
        <v>14</v>
      </c>
      <c r="C16" s="6">
        <v>0</v>
      </c>
      <c r="D16" s="28">
        <v>0</v>
      </c>
      <c r="E16" s="28">
        <v>0</v>
      </c>
      <c r="F16" s="2">
        <f t="shared" si="0"/>
        <v>0</v>
      </c>
      <c r="G16" s="2">
        <v>0</v>
      </c>
      <c r="H16" s="2">
        <v>0</v>
      </c>
      <c r="I16" s="31">
        <v>0</v>
      </c>
      <c r="J16" s="7">
        <v>0</v>
      </c>
      <c r="K16" s="6">
        <v>0</v>
      </c>
      <c r="L16" s="28">
        <v>0</v>
      </c>
      <c r="M16" s="28">
        <v>0</v>
      </c>
      <c r="N16" s="2">
        <f t="shared" si="1"/>
        <v>0</v>
      </c>
      <c r="O16" s="2">
        <v>0</v>
      </c>
      <c r="P16" s="2">
        <v>0</v>
      </c>
      <c r="Q16" s="31">
        <v>0</v>
      </c>
      <c r="R16" s="7">
        <v>0</v>
      </c>
      <c r="S16" s="6">
        <v>0</v>
      </c>
      <c r="T16" s="28">
        <v>0</v>
      </c>
      <c r="U16" s="28">
        <v>0</v>
      </c>
      <c r="V16" s="2">
        <f aca="true" t="shared" si="4" ref="V16:V26">U16/4325*100</f>
        <v>0</v>
      </c>
      <c r="W16" s="2">
        <v>0</v>
      </c>
      <c r="X16" s="2">
        <v>0</v>
      </c>
      <c r="Y16" s="31">
        <v>0</v>
      </c>
      <c r="Z16" s="7">
        <v>0</v>
      </c>
      <c r="AA16" s="6">
        <v>0</v>
      </c>
      <c r="AB16" s="28">
        <v>0</v>
      </c>
      <c r="AC16" s="28">
        <v>0</v>
      </c>
      <c r="AD16" s="2">
        <f t="shared" si="2"/>
        <v>0</v>
      </c>
      <c r="AE16" s="2">
        <v>0</v>
      </c>
      <c r="AF16" s="2">
        <v>0</v>
      </c>
      <c r="AG16" s="31">
        <v>0</v>
      </c>
      <c r="AH16" s="7">
        <v>0</v>
      </c>
      <c r="AI16" s="6">
        <v>0</v>
      </c>
      <c r="AJ16" s="28">
        <v>0</v>
      </c>
      <c r="AK16" s="28">
        <v>0</v>
      </c>
      <c r="AL16" s="2">
        <f t="shared" si="3"/>
        <v>0</v>
      </c>
      <c r="AM16" s="2">
        <v>0</v>
      </c>
      <c r="AN16" s="2">
        <v>0</v>
      </c>
      <c r="AO16" s="31">
        <v>0</v>
      </c>
      <c r="AP16" s="7">
        <v>0</v>
      </c>
    </row>
    <row r="17" spans="1:42" ht="15">
      <c r="A17" s="13"/>
      <c r="B17" s="11" t="s">
        <v>15</v>
      </c>
      <c r="C17" s="6">
        <v>0</v>
      </c>
      <c r="D17" s="28">
        <v>0</v>
      </c>
      <c r="E17" s="28">
        <v>0</v>
      </c>
      <c r="F17" s="2">
        <f t="shared" si="0"/>
        <v>0</v>
      </c>
      <c r="G17" s="2">
        <v>0</v>
      </c>
      <c r="H17" s="2">
        <v>0</v>
      </c>
      <c r="I17" s="31">
        <v>0</v>
      </c>
      <c r="J17" s="7">
        <v>0</v>
      </c>
      <c r="K17" s="6">
        <v>0</v>
      </c>
      <c r="L17" s="28">
        <v>0</v>
      </c>
      <c r="M17" s="28">
        <v>0</v>
      </c>
      <c r="N17" s="2">
        <f t="shared" si="1"/>
        <v>0</v>
      </c>
      <c r="O17" s="2">
        <v>0</v>
      </c>
      <c r="P17" s="2">
        <v>0</v>
      </c>
      <c r="Q17" s="31">
        <v>0</v>
      </c>
      <c r="R17" s="7">
        <v>0</v>
      </c>
      <c r="S17" s="6">
        <v>0</v>
      </c>
      <c r="T17" s="28">
        <v>0</v>
      </c>
      <c r="U17" s="28">
        <v>0</v>
      </c>
      <c r="V17" s="2">
        <f t="shared" si="4"/>
        <v>0</v>
      </c>
      <c r="W17" s="2">
        <v>0</v>
      </c>
      <c r="X17" s="2">
        <v>0</v>
      </c>
      <c r="Y17" s="31">
        <v>0</v>
      </c>
      <c r="Z17" s="7">
        <v>0</v>
      </c>
      <c r="AA17" s="6">
        <v>0</v>
      </c>
      <c r="AB17" s="28">
        <v>0</v>
      </c>
      <c r="AC17" s="28">
        <v>0</v>
      </c>
      <c r="AD17" s="2">
        <f t="shared" si="2"/>
        <v>0</v>
      </c>
      <c r="AE17" s="2">
        <v>0</v>
      </c>
      <c r="AF17" s="2">
        <v>0</v>
      </c>
      <c r="AG17" s="31">
        <v>0</v>
      </c>
      <c r="AH17" s="7">
        <v>0</v>
      </c>
      <c r="AI17" s="6">
        <v>0</v>
      </c>
      <c r="AJ17" s="28">
        <v>0</v>
      </c>
      <c r="AK17" s="28">
        <v>0</v>
      </c>
      <c r="AL17" s="2">
        <f t="shared" si="3"/>
        <v>0</v>
      </c>
      <c r="AM17" s="2">
        <v>0</v>
      </c>
      <c r="AN17" s="2">
        <v>0</v>
      </c>
      <c r="AO17" s="31">
        <v>0</v>
      </c>
      <c r="AP17" s="7">
        <v>0</v>
      </c>
    </row>
    <row r="18" spans="1:42" ht="15">
      <c r="A18" s="13"/>
      <c r="B18" s="11" t="s">
        <v>21</v>
      </c>
      <c r="C18" s="6">
        <v>0</v>
      </c>
      <c r="D18" s="28">
        <v>0</v>
      </c>
      <c r="E18" s="28">
        <v>0</v>
      </c>
      <c r="F18" s="2">
        <f t="shared" si="0"/>
        <v>0</v>
      </c>
      <c r="G18" s="2">
        <v>0</v>
      </c>
      <c r="H18" s="2">
        <v>0</v>
      </c>
      <c r="I18" s="31">
        <v>0</v>
      </c>
      <c r="J18" s="7">
        <v>0</v>
      </c>
      <c r="K18" s="6">
        <v>0</v>
      </c>
      <c r="L18" s="28">
        <v>0</v>
      </c>
      <c r="M18" s="28">
        <v>0</v>
      </c>
      <c r="N18" s="2">
        <f t="shared" si="1"/>
        <v>0</v>
      </c>
      <c r="O18" s="2">
        <v>0</v>
      </c>
      <c r="P18" s="2">
        <v>0</v>
      </c>
      <c r="Q18" s="31">
        <v>0</v>
      </c>
      <c r="R18" s="7">
        <v>0</v>
      </c>
      <c r="S18" s="6">
        <v>0</v>
      </c>
      <c r="T18" s="28">
        <v>0</v>
      </c>
      <c r="U18" s="28">
        <v>0</v>
      </c>
      <c r="V18" s="2">
        <f t="shared" si="4"/>
        <v>0</v>
      </c>
      <c r="W18" s="2">
        <v>0</v>
      </c>
      <c r="X18" s="2">
        <v>0</v>
      </c>
      <c r="Y18" s="31">
        <v>0</v>
      </c>
      <c r="Z18" s="7">
        <v>0</v>
      </c>
      <c r="AA18" s="6">
        <v>0</v>
      </c>
      <c r="AB18" s="28">
        <v>0</v>
      </c>
      <c r="AC18" s="28">
        <v>0</v>
      </c>
      <c r="AD18" s="2">
        <f t="shared" si="2"/>
        <v>0</v>
      </c>
      <c r="AE18" s="2">
        <v>0</v>
      </c>
      <c r="AF18" s="2">
        <v>0</v>
      </c>
      <c r="AG18" s="31">
        <v>0</v>
      </c>
      <c r="AH18" s="7">
        <v>0</v>
      </c>
      <c r="AI18" s="6">
        <v>0</v>
      </c>
      <c r="AJ18" s="28">
        <v>0</v>
      </c>
      <c r="AK18" s="28">
        <v>0</v>
      </c>
      <c r="AL18" s="2">
        <f t="shared" si="3"/>
        <v>0</v>
      </c>
      <c r="AM18" s="2">
        <v>0</v>
      </c>
      <c r="AN18" s="2">
        <v>0</v>
      </c>
      <c r="AO18" s="31">
        <v>0</v>
      </c>
      <c r="AP18" s="7">
        <v>0</v>
      </c>
    </row>
    <row r="19" spans="1:42" ht="15">
      <c r="A19" s="13"/>
      <c r="B19" s="11" t="s">
        <v>16</v>
      </c>
      <c r="C19" s="6"/>
      <c r="D19" s="28"/>
      <c r="E19" s="28"/>
      <c r="F19" s="2">
        <f t="shared" si="0"/>
        <v>0</v>
      </c>
      <c r="G19" s="2"/>
      <c r="H19" s="2"/>
      <c r="I19" s="31"/>
      <c r="J19" s="7"/>
      <c r="K19" s="6"/>
      <c r="L19" s="28"/>
      <c r="M19" s="28"/>
      <c r="N19" s="2">
        <f t="shared" si="1"/>
        <v>0</v>
      </c>
      <c r="O19" s="2"/>
      <c r="P19" s="2"/>
      <c r="Q19" s="31"/>
      <c r="R19" s="7"/>
      <c r="S19" s="6"/>
      <c r="T19" s="28"/>
      <c r="U19" s="28"/>
      <c r="V19" s="2">
        <f t="shared" si="4"/>
        <v>0</v>
      </c>
      <c r="W19" s="2"/>
      <c r="X19" s="2"/>
      <c r="Y19" s="31"/>
      <c r="Z19" s="7"/>
      <c r="AA19" s="6"/>
      <c r="AB19" s="28"/>
      <c r="AC19" s="28"/>
      <c r="AD19" s="2">
        <f t="shared" si="2"/>
        <v>0</v>
      </c>
      <c r="AE19" s="2"/>
      <c r="AF19" s="2"/>
      <c r="AG19" s="31"/>
      <c r="AH19" s="7"/>
      <c r="AI19" s="6"/>
      <c r="AJ19" s="28"/>
      <c r="AK19" s="28"/>
      <c r="AL19" s="2">
        <f t="shared" si="3"/>
        <v>0</v>
      </c>
      <c r="AM19" s="2"/>
      <c r="AN19" s="2"/>
      <c r="AO19" s="31"/>
      <c r="AP19" s="7"/>
    </row>
    <row r="20" spans="1:42" ht="30">
      <c r="A20" s="13">
        <v>2</v>
      </c>
      <c r="B20" s="11" t="s">
        <v>22</v>
      </c>
      <c r="C20" s="24">
        <f>SUM(C21:C26)</f>
        <v>4</v>
      </c>
      <c r="D20" s="25">
        <f>SUM(D21:D26)</f>
        <v>43882</v>
      </c>
      <c r="E20" s="25">
        <f>SUM(E21:E26)</f>
        <v>6300</v>
      </c>
      <c r="F20" s="46">
        <f t="shared" si="0"/>
        <v>145.9346768589298</v>
      </c>
      <c r="G20" s="25">
        <f>SUM(G21:G26)</f>
        <v>0</v>
      </c>
      <c r="H20" s="25">
        <f>SUM(H21:H26)</f>
        <v>0</v>
      </c>
      <c r="I20" s="25">
        <f>SUM(I21:I26)</f>
        <v>0</v>
      </c>
      <c r="J20" s="27">
        <f>MAX(J21:J26)</f>
        <v>0</v>
      </c>
      <c r="K20" s="24">
        <f>SUM(K21:K26)</f>
        <v>4</v>
      </c>
      <c r="L20" s="25">
        <f>SUM(L21:L26)</f>
        <v>43882</v>
      </c>
      <c r="M20" s="25">
        <f>SUM(M21:M26)</f>
        <v>6300</v>
      </c>
      <c r="N20" s="46">
        <f t="shared" si="1"/>
        <v>145.83333333333331</v>
      </c>
      <c r="O20" s="25">
        <f>SUM(O21:O26)</f>
        <v>0</v>
      </c>
      <c r="P20" s="25">
        <f>SUM(P21:P26)</f>
        <v>0</v>
      </c>
      <c r="Q20" s="25">
        <f>SUM(Q21:Q26)</f>
        <v>0</v>
      </c>
      <c r="R20" s="27">
        <f>MAX(R21:R26)</f>
        <v>0</v>
      </c>
      <c r="S20" s="24">
        <f>SUM(S21:S26)</f>
        <v>4</v>
      </c>
      <c r="T20" s="25">
        <f>SUM(T21:T26)</f>
        <v>43882</v>
      </c>
      <c r="U20" s="25">
        <f>SUM(U21:U26)</f>
        <v>6300</v>
      </c>
      <c r="V20" s="46">
        <f t="shared" si="4"/>
        <v>145.66473988439304</v>
      </c>
      <c r="W20" s="25">
        <f>SUM(W21:W26)</f>
        <v>0</v>
      </c>
      <c r="X20" s="25">
        <f>SUM(X21:X26)</f>
        <v>0</v>
      </c>
      <c r="Y20" s="25">
        <f>SUM(Y21:Y26)</f>
        <v>0</v>
      </c>
      <c r="Z20" s="27">
        <f>MAX(Z21:Z26)</f>
        <v>0</v>
      </c>
      <c r="AA20" s="24">
        <f>SUM(AA21:AA26)</f>
        <v>4</v>
      </c>
      <c r="AB20" s="25">
        <f>SUM(AB21:AB26)</f>
        <v>43882</v>
      </c>
      <c r="AC20" s="25">
        <f>SUM(AC21:AC26)</f>
        <v>6300</v>
      </c>
      <c r="AD20" s="46">
        <f t="shared" si="2"/>
        <v>145.49653579676672</v>
      </c>
      <c r="AE20" s="25">
        <f>SUM(AE21:AE26)</f>
        <v>0</v>
      </c>
      <c r="AF20" s="25">
        <f>SUM(AF21:AF26)</f>
        <v>0</v>
      </c>
      <c r="AG20" s="25">
        <f>SUM(AG21:AG26)</f>
        <v>0</v>
      </c>
      <c r="AH20" s="27">
        <f>MAX(AH21:AH26)</f>
        <v>0</v>
      </c>
      <c r="AI20" s="24">
        <f>SUM(AI21:AI26)</f>
        <v>4</v>
      </c>
      <c r="AJ20" s="25">
        <f>SUM(AJ21:AJ26)</f>
        <v>43882</v>
      </c>
      <c r="AK20" s="25">
        <f>SUM(AK21:AK26)</f>
        <v>6300</v>
      </c>
      <c r="AL20" s="46">
        <f t="shared" si="3"/>
        <v>145.2952029520295</v>
      </c>
      <c r="AM20" s="25">
        <f>SUM(AM21:AM26)</f>
        <v>0</v>
      </c>
      <c r="AN20" s="25">
        <f>SUM(AN21:AN26)</f>
        <v>0</v>
      </c>
      <c r="AO20" s="25">
        <f>SUM(AO21:AO26)</f>
        <v>0</v>
      </c>
      <c r="AP20" s="27">
        <f>MAX(AP21:AP26)</f>
        <v>0</v>
      </c>
    </row>
    <row r="21" spans="1:42" ht="15">
      <c r="A21" s="13"/>
      <c r="B21" s="11" t="s">
        <v>25</v>
      </c>
      <c r="C21" s="6"/>
      <c r="D21" s="28"/>
      <c r="E21" s="28"/>
      <c r="F21" s="47">
        <f t="shared" si="0"/>
        <v>0</v>
      </c>
      <c r="G21" s="2">
        <v>0</v>
      </c>
      <c r="H21" s="2">
        <v>0</v>
      </c>
      <c r="I21" s="31">
        <v>0</v>
      </c>
      <c r="J21" s="7">
        <v>0</v>
      </c>
      <c r="K21" s="6"/>
      <c r="L21" s="28"/>
      <c r="M21" s="28"/>
      <c r="N21" s="47">
        <f t="shared" si="1"/>
        <v>0</v>
      </c>
      <c r="O21" s="2">
        <v>0</v>
      </c>
      <c r="P21" s="2">
        <v>0</v>
      </c>
      <c r="Q21" s="31">
        <v>0</v>
      </c>
      <c r="R21" s="7">
        <v>0</v>
      </c>
      <c r="S21" s="6"/>
      <c r="T21" s="28"/>
      <c r="U21" s="28"/>
      <c r="V21" s="47">
        <f t="shared" si="4"/>
        <v>0</v>
      </c>
      <c r="W21" s="2">
        <v>0</v>
      </c>
      <c r="X21" s="2">
        <v>0</v>
      </c>
      <c r="Y21" s="31">
        <v>0</v>
      </c>
      <c r="Z21" s="7">
        <v>0</v>
      </c>
      <c r="AA21" s="6"/>
      <c r="AB21" s="28"/>
      <c r="AC21" s="28"/>
      <c r="AD21" s="47">
        <f t="shared" si="2"/>
        <v>0</v>
      </c>
      <c r="AE21" s="2">
        <v>0</v>
      </c>
      <c r="AF21" s="2">
        <v>0</v>
      </c>
      <c r="AG21" s="31">
        <v>0</v>
      </c>
      <c r="AH21" s="7">
        <v>0</v>
      </c>
      <c r="AI21" s="6"/>
      <c r="AJ21" s="28"/>
      <c r="AK21" s="28"/>
      <c r="AL21" s="47">
        <f t="shared" si="3"/>
        <v>0</v>
      </c>
      <c r="AM21" s="2">
        <v>0</v>
      </c>
      <c r="AN21" s="2">
        <v>0</v>
      </c>
      <c r="AO21" s="31">
        <v>0</v>
      </c>
      <c r="AP21" s="7">
        <v>0</v>
      </c>
    </row>
    <row r="22" spans="1:42" ht="15">
      <c r="A22" s="13"/>
      <c r="B22" s="11" t="s">
        <v>18</v>
      </c>
      <c r="C22" s="6">
        <v>1</v>
      </c>
      <c r="D22" s="28">
        <v>20000</v>
      </c>
      <c r="E22" s="28">
        <v>500</v>
      </c>
      <c r="F22" s="47">
        <f t="shared" si="0"/>
        <v>11.582117211026176</v>
      </c>
      <c r="G22" s="2">
        <v>0</v>
      </c>
      <c r="H22" s="2">
        <v>0</v>
      </c>
      <c r="I22" s="31">
        <v>0</v>
      </c>
      <c r="J22" s="7">
        <v>0</v>
      </c>
      <c r="K22" s="6">
        <v>1</v>
      </c>
      <c r="L22" s="28">
        <v>20000</v>
      </c>
      <c r="M22" s="28">
        <v>500</v>
      </c>
      <c r="N22" s="47">
        <f t="shared" si="1"/>
        <v>11.574074074074074</v>
      </c>
      <c r="O22" s="2">
        <v>0</v>
      </c>
      <c r="P22" s="2">
        <v>0</v>
      </c>
      <c r="Q22" s="31">
        <v>0</v>
      </c>
      <c r="R22" s="7">
        <v>0</v>
      </c>
      <c r="S22" s="6">
        <v>1</v>
      </c>
      <c r="T22" s="28">
        <v>20000</v>
      </c>
      <c r="U22" s="28">
        <v>500</v>
      </c>
      <c r="V22" s="47">
        <f t="shared" si="4"/>
        <v>11.560693641618498</v>
      </c>
      <c r="W22" s="2">
        <v>0</v>
      </c>
      <c r="X22" s="2">
        <v>0</v>
      </c>
      <c r="Y22" s="31">
        <v>0</v>
      </c>
      <c r="Z22" s="7">
        <v>0</v>
      </c>
      <c r="AA22" s="6">
        <v>1</v>
      </c>
      <c r="AB22" s="28">
        <v>20000</v>
      </c>
      <c r="AC22" s="28">
        <v>500</v>
      </c>
      <c r="AD22" s="47">
        <f t="shared" si="2"/>
        <v>11.547344110854503</v>
      </c>
      <c r="AE22" s="2">
        <v>0</v>
      </c>
      <c r="AF22" s="2">
        <v>0</v>
      </c>
      <c r="AG22" s="31">
        <v>0</v>
      </c>
      <c r="AH22" s="7">
        <v>0</v>
      </c>
      <c r="AI22" s="6">
        <v>1</v>
      </c>
      <c r="AJ22" s="28">
        <v>20000</v>
      </c>
      <c r="AK22" s="28">
        <v>500</v>
      </c>
      <c r="AL22" s="47">
        <f t="shared" si="3"/>
        <v>11.531365313653136</v>
      </c>
      <c r="AM22" s="2">
        <v>0</v>
      </c>
      <c r="AN22" s="2">
        <v>0</v>
      </c>
      <c r="AO22" s="31">
        <v>0</v>
      </c>
      <c r="AP22" s="7">
        <v>0</v>
      </c>
    </row>
    <row r="23" spans="1:42" ht="15">
      <c r="A23" s="13"/>
      <c r="B23" s="11" t="s">
        <v>19</v>
      </c>
      <c r="C23" s="6">
        <v>1</v>
      </c>
      <c r="D23" s="28">
        <v>4200</v>
      </c>
      <c r="E23" s="28">
        <v>2300</v>
      </c>
      <c r="F23" s="47">
        <f t="shared" si="0"/>
        <v>53.27773917072041</v>
      </c>
      <c r="G23" s="2">
        <v>0</v>
      </c>
      <c r="H23" s="2">
        <v>0</v>
      </c>
      <c r="I23" s="31">
        <v>0</v>
      </c>
      <c r="J23" s="7">
        <v>0</v>
      </c>
      <c r="K23" s="6">
        <v>1</v>
      </c>
      <c r="L23" s="28">
        <v>4200</v>
      </c>
      <c r="M23" s="28">
        <v>2300</v>
      </c>
      <c r="N23" s="47">
        <f t="shared" si="1"/>
        <v>53.24074074074075</v>
      </c>
      <c r="O23" s="2">
        <v>0</v>
      </c>
      <c r="P23" s="2">
        <v>0</v>
      </c>
      <c r="Q23" s="31">
        <v>0</v>
      </c>
      <c r="R23" s="7">
        <v>0</v>
      </c>
      <c r="S23" s="6">
        <v>1</v>
      </c>
      <c r="T23" s="28">
        <v>4200</v>
      </c>
      <c r="U23" s="28">
        <v>2300</v>
      </c>
      <c r="V23" s="47">
        <f t="shared" si="4"/>
        <v>53.179190751445084</v>
      </c>
      <c r="W23" s="2">
        <v>0</v>
      </c>
      <c r="X23" s="2">
        <v>0</v>
      </c>
      <c r="Y23" s="31">
        <v>0</v>
      </c>
      <c r="Z23" s="7">
        <v>0</v>
      </c>
      <c r="AA23" s="6">
        <v>1</v>
      </c>
      <c r="AB23" s="28">
        <v>4200</v>
      </c>
      <c r="AC23" s="28">
        <v>2300</v>
      </c>
      <c r="AD23" s="47">
        <f t="shared" si="2"/>
        <v>53.11778290993071</v>
      </c>
      <c r="AE23" s="2">
        <v>0</v>
      </c>
      <c r="AF23" s="2">
        <v>0</v>
      </c>
      <c r="AG23" s="31">
        <v>0</v>
      </c>
      <c r="AH23" s="7">
        <v>0</v>
      </c>
      <c r="AI23" s="6">
        <v>1</v>
      </c>
      <c r="AJ23" s="28">
        <v>4200</v>
      </c>
      <c r="AK23" s="28">
        <v>2300</v>
      </c>
      <c r="AL23" s="47">
        <f t="shared" si="3"/>
        <v>53.04428044280443</v>
      </c>
      <c r="AM23" s="2">
        <v>0</v>
      </c>
      <c r="AN23" s="2">
        <v>0</v>
      </c>
      <c r="AO23" s="31">
        <v>0</v>
      </c>
      <c r="AP23" s="7">
        <v>0</v>
      </c>
    </row>
    <row r="24" spans="1:42" ht="15">
      <c r="A24" s="13"/>
      <c r="B24" s="11" t="s">
        <v>20</v>
      </c>
      <c r="C24" s="6">
        <v>2</v>
      </c>
      <c r="D24" s="28">
        <v>19682</v>
      </c>
      <c r="E24" s="28">
        <v>3500</v>
      </c>
      <c r="F24" s="47">
        <f t="shared" si="0"/>
        <v>81.07482047718322</v>
      </c>
      <c r="G24" s="2">
        <v>0</v>
      </c>
      <c r="H24" s="2">
        <v>0</v>
      </c>
      <c r="I24" s="31">
        <v>0</v>
      </c>
      <c r="J24" s="7">
        <v>0</v>
      </c>
      <c r="K24" s="6">
        <v>2</v>
      </c>
      <c r="L24" s="28">
        <v>19682</v>
      </c>
      <c r="M24" s="28">
        <v>3500</v>
      </c>
      <c r="N24" s="47">
        <f t="shared" si="1"/>
        <v>81.01851851851852</v>
      </c>
      <c r="O24" s="2">
        <v>0</v>
      </c>
      <c r="P24" s="2">
        <v>0</v>
      </c>
      <c r="Q24" s="31">
        <v>0</v>
      </c>
      <c r="R24" s="7">
        <v>0</v>
      </c>
      <c r="S24" s="6">
        <v>2</v>
      </c>
      <c r="T24" s="28">
        <v>19682</v>
      </c>
      <c r="U24" s="28">
        <v>3500</v>
      </c>
      <c r="V24" s="47">
        <f t="shared" si="4"/>
        <v>80.92485549132948</v>
      </c>
      <c r="W24" s="2">
        <v>0</v>
      </c>
      <c r="X24" s="2">
        <v>0</v>
      </c>
      <c r="Y24" s="31">
        <v>0</v>
      </c>
      <c r="Z24" s="7">
        <v>0</v>
      </c>
      <c r="AA24" s="6">
        <v>2</v>
      </c>
      <c r="AB24" s="28">
        <v>19682</v>
      </c>
      <c r="AC24" s="28">
        <v>3500</v>
      </c>
      <c r="AD24" s="47">
        <f t="shared" si="2"/>
        <v>80.83140877598153</v>
      </c>
      <c r="AE24" s="2">
        <v>0</v>
      </c>
      <c r="AF24" s="2">
        <v>0</v>
      </c>
      <c r="AG24" s="31">
        <v>0</v>
      </c>
      <c r="AH24" s="7">
        <v>0</v>
      </c>
      <c r="AI24" s="6">
        <v>2</v>
      </c>
      <c r="AJ24" s="28">
        <v>19682</v>
      </c>
      <c r="AK24" s="28">
        <v>3500</v>
      </c>
      <c r="AL24" s="47">
        <f t="shared" si="3"/>
        <v>80.71955719557195</v>
      </c>
      <c r="AM24" s="2">
        <v>0</v>
      </c>
      <c r="AN24" s="2">
        <v>0</v>
      </c>
      <c r="AO24" s="31">
        <v>0</v>
      </c>
      <c r="AP24" s="7">
        <v>0</v>
      </c>
    </row>
    <row r="25" spans="1:42" ht="15">
      <c r="A25" s="13"/>
      <c r="B25" s="11" t="s">
        <v>24</v>
      </c>
      <c r="C25" s="6">
        <v>0</v>
      </c>
      <c r="D25" s="28"/>
      <c r="E25" s="28"/>
      <c r="F25" s="47">
        <f t="shared" si="0"/>
        <v>0</v>
      </c>
      <c r="G25" s="2">
        <v>0</v>
      </c>
      <c r="H25" s="2">
        <v>0</v>
      </c>
      <c r="I25" s="31">
        <v>0</v>
      </c>
      <c r="J25" s="7">
        <v>0</v>
      </c>
      <c r="K25" s="6">
        <v>0</v>
      </c>
      <c r="L25" s="28"/>
      <c r="M25" s="28"/>
      <c r="N25" s="47">
        <f t="shared" si="1"/>
        <v>0</v>
      </c>
      <c r="O25" s="2">
        <v>0</v>
      </c>
      <c r="P25" s="2">
        <v>0</v>
      </c>
      <c r="Q25" s="31">
        <v>0</v>
      </c>
      <c r="R25" s="7">
        <v>0</v>
      </c>
      <c r="S25" s="6">
        <v>0</v>
      </c>
      <c r="T25" s="28"/>
      <c r="U25" s="28"/>
      <c r="V25" s="47">
        <f t="shared" si="4"/>
        <v>0</v>
      </c>
      <c r="W25" s="2">
        <v>0</v>
      </c>
      <c r="X25" s="2">
        <v>0</v>
      </c>
      <c r="Y25" s="31">
        <v>0</v>
      </c>
      <c r="Z25" s="7">
        <v>0</v>
      </c>
      <c r="AA25" s="6">
        <v>0</v>
      </c>
      <c r="AB25" s="28"/>
      <c r="AC25" s="28"/>
      <c r="AD25" s="47">
        <f t="shared" si="2"/>
        <v>0</v>
      </c>
      <c r="AE25" s="2">
        <v>0</v>
      </c>
      <c r="AF25" s="2">
        <v>0</v>
      </c>
      <c r="AG25" s="31">
        <v>0</v>
      </c>
      <c r="AH25" s="7">
        <v>0</v>
      </c>
      <c r="AI25" s="6">
        <v>0</v>
      </c>
      <c r="AJ25" s="28"/>
      <c r="AK25" s="28"/>
      <c r="AL25" s="47">
        <f t="shared" si="3"/>
        <v>0</v>
      </c>
      <c r="AM25" s="2">
        <v>0</v>
      </c>
      <c r="AN25" s="2">
        <v>0</v>
      </c>
      <c r="AO25" s="31">
        <v>0</v>
      </c>
      <c r="AP25" s="7">
        <v>0</v>
      </c>
    </row>
    <row r="26" spans="1:42" ht="15">
      <c r="A26" s="13"/>
      <c r="B26" s="11" t="s">
        <v>16</v>
      </c>
      <c r="C26" s="6"/>
      <c r="D26" s="28"/>
      <c r="E26" s="28"/>
      <c r="F26" s="47">
        <f t="shared" si="0"/>
        <v>0</v>
      </c>
      <c r="G26" s="2">
        <v>0</v>
      </c>
      <c r="H26" s="2">
        <v>0</v>
      </c>
      <c r="I26" s="31"/>
      <c r="J26" s="7"/>
      <c r="K26" s="6"/>
      <c r="L26" s="28"/>
      <c r="M26" s="28"/>
      <c r="N26" s="47">
        <f>M26/4317*100</f>
        <v>0</v>
      </c>
      <c r="O26" s="2">
        <v>0</v>
      </c>
      <c r="P26" s="2">
        <v>0</v>
      </c>
      <c r="Q26" s="31"/>
      <c r="R26" s="7"/>
      <c r="S26" s="6"/>
      <c r="T26" s="28"/>
      <c r="U26" s="28"/>
      <c r="V26" s="47">
        <f t="shared" si="4"/>
        <v>0</v>
      </c>
      <c r="W26" s="2">
        <v>0</v>
      </c>
      <c r="X26" s="2">
        <v>0</v>
      </c>
      <c r="Y26" s="31"/>
      <c r="Z26" s="7"/>
      <c r="AA26" s="6"/>
      <c r="AB26" s="28"/>
      <c r="AC26" s="28"/>
      <c r="AD26" s="47">
        <f t="shared" si="2"/>
        <v>0</v>
      </c>
      <c r="AE26" s="2">
        <v>0</v>
      </c>
      <c r="AF26" s="2">
        <v>0</v>
      </c>
      <c r="AG26" s="31"/>
      <c r="AH26" s="7"/>
      <c r="AI26" s="6"/>
      <c r="AJ26" s="28"/>
      <c r="AK26" s="28"/>
      <c r="AL26" s="47">
        <f t="shared" si="3"/>
        <v>0</v>
      </c>
      <c r="AM26" s="2">
        <v>0</v>
      </c>
      <c r="AN26" s="2">
        <v>0</v>
      </c>
      <c r="AO26" s="31"/>
      <c r="AP26" s="7"/>
    </row>
    <row r="27" spans="1:42" ht="30">
      <c r="A27" s="13">
        <v>3</v>
      </c>
      <c r="B27" s="11" t="s">
        <v>26</v>
      </c>
      <c r="C27" s="24">
        <v>23</v>
      </c>
      <c r="D27" s="25">
        <v>18937.6</v>
      </c>
      <c r="E27" s="25">
        <f>SUM(E28:E29)</f>
        <v>774</v>
      </c>
      <c r="F27" s="25">
        <v>100</v>
      </c>
      <c r="G27" s="25">
        <f>SUM(G28:G29)</f>
        <v>0</v>
      </c>
      <c r="H27" s="25">
        <f>SUM(H28:H29)</f>
        <v>0</v>
      </c>
      <c r="I27" s="25">
        <f>SUM(I28:I29)</f>
        <v>0</v>
      </c>
      <c r="J27" s="27">
        <f>MAX(J28:J29)</f>
        <v>0</v>
      </c>
      <c r="K27" s="24">
        <v>23</v>
      </c>
      <c r="L27" s="25">
        <v>18937.6</v>
      </c>
      <c r="M27" s="25">
        <f>SUM(M28:M29)</f>
        <v>774</v>
      </c>
      <c r="N27" s="25">
        <v>100</v>
      </c>
      <c r="O27" s="25">
        <f>SUM(O28:O29)</f>
        <v>0</v>
      </c>
      <c r="P27" s="25">
        <f>SUM(P28:P29)</f>
        <v>0</v>
      </c>
      <c r="Q27" s="25">
        <f>SUM(Q28:Q29)</f>
        <v>0</v>
      </c>
      <c r="R27" s="27">
        <f>MAX(R28:R29)</f>
        <v>0</v>
      </c>
      <c r="S27" s="24">
        <v>23</v>
      </c>
      <c r="T27" s="25">
        <v>18937.6</v>
      </c>
      <c r="U27" s="25">
        <f>SUM(U28:U29)</f>
        <v>774</v>
      </c>
      <c r="V27" s="25">
        <v>100</v>
      </c>
      <c r="W27" s="25">
        <f>SUM(W28:W29)</f>
        <v>0</v>
      </c>
      <c r="X27" s="25">
        <f>SUM(X28:X29)</f>
        <v>0</v>
      </c>
      <c r="Y27" s="25">
        <f>SUM(Y28:Y29)</f>
        <v>0</v>
      </c>
      <c r="Z27" s="27">
        <f>MAX(Z28:Z29)</f>
        <v>0</v>
      </c>
      <c r="AA27" s="24">
        <v>23</v>
      </c>
      <c r="AB27" s="25">
        <v>18937.6</v>
      </c>
      <c r="AC27" s="25">
        <f>SUM(AC28:AC29)</f>
        <v>774</v>
      </c>
      <c r="AD27" s="25">
        <v>100</v>
      </c>
      <c r="AE27" s="25">
        <f>SUM(AE28:AE29)</f>
        <v>0</v>
      </c>
      <c r="AF27" s="25">
        <f>SUM(AF28:AF29)</f>
        <v>0</v>
      </c>
      <c r="AG27" s="25">
        <f>SUM(AG28:AG29)</f>
        <v>0</v>
      </c>
      <c r="AH27" s="27">
        <f>MAX(AH28:AH29)</f>
        <v>0</v>
      </c>
      <c r="AI27" s="24">
        <v>23</v>
      </c>
      <c r="AJ27" s="25">
        <v>18937.6</v>
      </c>
      <c r="AK27" s="25">
        <f>SUM(AK28:AK29)</f>
        <v>774</v>
      </c>
      <c r="AL27" s="25">
        <v>100</v>
      </c>
      <c r="AM27" s="25">
        <f>SUM(AM28:AM29)</f>
        <v>0</v>
      </c>
      <c r="AN27" s="25">
        <f>SUM(AN28:AN29)</f>
        <v>0</v>
      </c>
      <c r="AO27" s="25">
        <f>SUM(AO28:AO29)</f>
        <v>0</v>
      </c>
      <c r="AP27" s="27">
        <f>MAX(AP28:AP29)</f>
        <v>0</v>
      </c>
    </row>
    <row r="28" spans="1:71" s="4" customFormat="1" ht="15">
      <c r="A28" s="13"/>
      <c r="B28" s="11" t="s">
        <v>27</v>
      </c>
      <c r="C28" s="6">
        <v>23</v>
      </c>
      <c r="D28" s="28">
        <v>18937.6</v>
      </c>
      <c r="E28" s="28">
        <v>774</v>
      </c>
      <c r="F28" s="2">
        <v>100</v>
      </c>
      <c r="G28" s="2"/>
      <c r="H28" s="2"/>
      <c r="I28" s="31"/>
      <c r="J28" s="7"/>
      <c r="K28" s="6">
        <v>23</v>
      </c>
      <c r="L28" s="28">
        <v>18937.6</v>
      </c>
      <c r="M28" s="28">
        <v>774</v>
      </c>
      <c r="N28" s="2">
        <v>100</v>
      </c>
      <c r="O28" s="2"/>
      <c r="P28" s="2"/>
      <c r="Q28" s="31"/>
      <c r="R28" s="7"/>
      <c r="S28" s="6">
        <v>23</v>
      </c>
      <c r="T28" s="28">
        <v>18937.6</v>
      </c>
      <c r="U28" s="28">
        <v>774</v>
      </c>
      <c r="V28" s="2">
        <v>100</v>
      </c>
      <c r="W28" s="2"/>
      <c r="X28" s="2"/>
      <c r="Y28" s="31"/>
      <c r="Z28" s="7"/>
      <c r="AA28" s="6">
        <v>23</v>
      </c>
      <c r="AB28" s="28">
        <v>18937.6</v>
      </c>
      <c r="AC28" s="28">
        <v>774</v>
      </c>
      <c r="AD28" s="2">
        <v>100</v>
      </c>
      <c r="AE28" s="2"/>
      <c r="AF28" s="2"/>
      <c r="AG28" s="31"/>
      <c r="AH28" s="7"/>
      <c r="AI28" s="6">
        <v>23</v>
      </c>
      <c r="AJ28" s="28">
        <v>18937.6</v>
      </c>
      <c r="AK28" s="28">
        <v>774</v>
      </c>
      <c r="AL28" s="2">
        <v>100</v>
      </c>
      <c r="AM28" s="2"/>
      <c r="AN28" s="2"/>
      <c r="AO28" s="31"/>
      <c r="AP28" s="7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s="4" customFormat="1" ht="15.75" thickBot="1">
      <c r="A29" s="33"/>
      <c r="B29" s="12" t="s">
        <v>16</v>
      </c>
      <c r="C29" s="35"/>
      <c r="D29" s="36"/>
      <c r="E29" s="36"/>
      <c r="F29" s="37"/>
      <c r="G29" s="37"/>
      <c r="H29" s="37"/>
      <c r="I29" s="38"/>
      <c r="J29" s="39"/>
      <c r="K29" s="35"/>
      <c r="L29" s="37"/>
      <c r="M29" s="37"/>
      <c r="N29" s="37"/>
      <c r="O29" s="37"/>
      <c r="P29" s="37"/>
      <c r="Q29" s="38"/>
      <c r="R29" s="39"/>
      <c r="S29" s="35"/>
      <c r="T29" s="37"/>
      <c r="U29" s="37"/>
      <c r="V29" s="37"/>
      <c r="W29" s="37"/>
      <c r="X29" s="37"/>
      <c r="Y29" s="38"/>
      <c r="Z29" s="39"/>
      <c r="AA29" s="35"/>
      <c r="AB29" s="37"/>
      <c r="AC29" s="37"/>
      <c r="AD29" s="37"/>
      <c r="AE29" s="37"/>
      <c r="AF29" s="37"/>
      <c r="AG29" s="38"/>
      <c r="AH29" s="39"/>
      <c r="AI29" s="35"/>
      <c r="AJ29" s="37"/>
      <c r="AK29" s="37"/>
      <c r="AL29" s="37"/>
      <c r="AM29" s="37"/>
      <c r="AN29" s="37"/>
      <c r="AO29" s="38"/>
      <c r="AP29" s="3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s="4" customFormat="1" ht="90">
      <c r="A30" s="33">
        <v>4</v>
      </c>
      <c r="B30" s="34" t="s">
        <v>43</v>
      </c>
      <c r="C30" s="35" t="s">
        <v>34</v>
      </c>
      <c r="D30" s="36" t="s">
        <v>34</v>
      </c>
      <c r="E30" s="36"/>
      <c r="F30" s="37" t="s">
        <v>34</v>
      </c>
      <c r="G30" s="37"/>
      <c r="H30" s="37" t="s">
        <v>34</v>
      </c>
      <c r="I30" s="38" t="s">
        <v>34</v>
      </c>
      <c r="J30" s="39" t="s">
        <v>34</v>
      </c>
      <c r="K30" s="35" t="s">
        <v>34</v>
      </c>
      <c r="L30" s="36" t="s">
        <v>34</v>
      </c>
      <c r="M30" s="36"/>
      <c r="N30" s="37" t="s">
        <v>34</v>
      </c>
      <c r="O30" s="37"/>
      <c r="P30" s="37" t="s">
        <v>34</v>
      </c>
      <c r="Q30" s="38" t="s">
        <v>34</v>
      </c>
      <c r="R30" s="39" t="s">
        <v>34</v>
      </c>
      <c r="S30" s="35" t="s">
        <v>34</v>
      </c>
      <c r="T30" s="36" t="s">
        <v>34</v>
      </c>
      <c r="U30" s="36"/>
      <c r="V30" s="37" t="s">
        <v>34</v>
      </c>
      <c r="W30" s="37"/>
      <c r="X30" s="37" t="s">
        <v>34</v>
      </c>
      <c r="Y30" s="38" t="s">
        <v>34</v>
      </c>
      <c r="Z30" s="39" t="s">
        <v>34</v>
      </c>
      <c r="AA30" s="35" t="s">
        <v>34</v>
      </c>
      <c r="AB30" s="36" t="s">
        <v>34</v>
      </c>
      <c r="AC30" s="36"/>
      <c r="AD30" s="37" t="s">
        <v>34</v>
      </c>
      <c r="AE30" s="37"/>
      <c r="AF30" s="37" t="s">
        <v>34</v>
      </c>
      <c r="AG30" s="38" t="s">
        <v>34</v>
      </c>
      <c r="AH30" s="39" t="s">
        <v>34</v>
      </c>
      <c r="AI30" s="35" t="s">
        <v>34</v>
      </c>
      <c r="AJ30" s="36" t="s">
        <v>34</v>
      </c>
      <c r="AK30" s="36"/>
      <c r="AL30" s="37" t="s">
        <v>34</v>
      </c>
      <c r="AM30" s="37"/>
      <c r="AN30" s="37" t="s">
        <v>34</v>
      </c>
      <c r="AO30" s="38" t="s">
        <v>34</v>
      </c>
      <c r="AP30" s="39" t="s">
        <v>34</v>
      </c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s="4" customFormat="1" ht="30">
      <c r="A31" s="33">
        <v>5</v>
      </c>
      <c r="B31" s="34" t="s">
        <v>42</v>
      </c>
      <c r="C31" s="35" t="s">
        <v>34</v>
      </c>
      <c r="D31" s="36" t="s">
        <v>34</v>
      </c>
      <c r="E31" s="36"/>
      <c r="F31" s="37" t="s">
        <v>34</v>
      </c>
      <c r="G31" s="37"/>
      <c r="H31" s="37" t="s">
        <v>34</v>
      </c>
      <c r="I31" s="38" t="s">
        <v>34</v>
      </c>
      <c r="J31" s="39" t="s">
        <v>34</v>
      </c>
      <c r="K31" s="35" t="s">
        <v>34</v>
      </c>
      <c r="L31" s="36" t="s">
        <v>34</v>
      </c>
      <c r="M31" s="36"/>
      <c r="N31" s="37" t="s">
        <v>34</v>
      </c>
      <c r="O31" s="37"/>
      <c r="P31" s="37" t="s">
        <v>34</v>
      </c>
      <c r="Q31" s="38" t="s">
        <v>34</v>
      </c>
      <c r="R31" s="39" t="s">
        <v>34</v>
      </c>
      <c r="S31" s="35" t="s">
        <v>34</v>
      </c>
      <c r="T31" s="36" t="s">
        <v>34</v>
      </c>
      <c r="U31" s="36"/>
      <c r="V31" s="37" t="s">
        <v>34</v>
      </c>
      <c r="W31" s="37"/>
      <c r="X31" s="37" t="s">
        <v>34</v>
      </c>
      <c r="Y31" s="38" t="s">
        <v>34</v>
      </c>
      <c r="Z31" s="39" t="s">
        <v>34</v>
      </c>
      <c r="AA31" s="35" t="s">
        <v>34</v>
      </c>
      <c r="AB31" s="36" t="s">
        <v>34</v>
      </c>
      <c r="AC31" s="36"/>
      <c r="AD31" s="37" t="s">
        <v>34</v>
      </c>
      <c r="AE31" s="37"/>
      <c r="AF31" s="37" t="s">
        <v>34</v>
      </c>
      <c r="AG31" s="38" t="s">
        <v>34</v>
      </c>
      <c r="AH31" s="39" t="s">
        <v>34</v>
      </c>
      <c r="AI31" s="35" t="s">
        <v>34</v>
      </c>
      <c r="AJ31" s="36" t="s">
        <v>34</v>
      </c>
      <c r="AK31" s="36"/>
      <c r="AL31" s="37" t="s">
        <v>34</v>
      </c>
      <c r="AM31" s="37"/>
      <c r="AN31" s="37" t="s">
        <v>34</v>
      </c>
      <c r="AO31" s="38" t="s">
        <v>34</v>
      </c>
      <c r="AP31" s="39" t="s">
        <v>34</v>
      </c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s="4" customFormat="1" ht="75">
      <c r="A32" s="33">
        <v>6</v>
      </c>
      <c r="B32" s="34" t="s">
        <v>41</v>
      </c>
      <c r="C32" s="35" t="s">
        <v>34</v>
      </c>
      <c r="D32" s="36" t="s">
        <v>34</v>
      </c>
      <c r="E32" s="36"/>
      <c r="F32" s="37" t="s">
        <v>34</v>
      </c>
      <c r="G32" s="37"/>
      <c r="H32" s="37" t="s">
        <v>34</v>
      </c>
      <c r="I32" s="38" t="s">
        <v>34</v>
      </c>
      <c r="J32" s="39" t="s">
        <v>34</v>
      </c>
      <c r="K32" s="35" t="s">
        <v>34</v>
      </c>
      <c r="L32" s="36" t="s">
        <v>34</v>
      </c>
      <c r="M32" s="36"/>
      <c r="N32" s="37" t="s">
        <v>34</v>
      </c>
      <c r="O32" s="37"/>
      <c r="P32" s="37" t="s">
        <v>34</v>
      </c>
      <c r="Q32" s="38" t="s">
        <v>34</v>
      </c>
      <c r="R32" s="39" t="s">
        <v>34</v>
      </c>
      <c r="S32" s="35" t="s">
        <v>34</v>
      </c>
      <c r="T32" s="36" t="s">
        <v>34</v>
      </c>
      <c r="U32" s="36"/>
      <c r="V32" s="37" t="s">
        <v>34</v>
      </c>
      <c r="W32" s="37"/>
      <c r="X32" s="37" t="s">
        <v>34</v>
      </c>
      <c r="Y32" s="38" t="s">
        <v>34</v>
      </c>
      <c r="Z32" s="39" t="s">
        <v>34</v>
      </c>
      <c r="AA32" s="35" t="s">
        <v>34</v>
      </c>
      <c r="AB32" s="36" t="s">
        <v>34</v>
      </c>
      <c r="AC32" s="36"/>
      <c r="AD32" s="37" t="s">
        <v>34</v>
      </c>
      <c r="AE32" s="37"/>
      <c r="AF32" s="37" t="s">
        <v>34</v>
      </c>
      <c r="AG32" s="38" t="s">
        <v>34</v>
      </c>
      <c r="AH32" s="39" t="s">
        <v>34</v>
      </c>
      <c r="AI32" s="35" t="s">
        <v>34</v>
      </c>
      <c r="AJ32" s="36" t="s">
        <v>34</v>
      </c>
      <c r="AK32" s="36"/>
      <c r="AL32" s="37" t="s">
        <v>34</v>
      </c>
      <c r="AM32" s="37"/>
      <c r="AN32" s="37" t="s">
        <v>34</v>
      </c>
      <c r="AO32" s="38" t="s">
        <v>34</v>
      </c>
      <c r="AP32" s="39" t="s">
        <v>34</v>
      </c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s="4" customFormat="1" ht="30.75" thickBot="1">
      <c r="A33" s="14">
        <v>7</v>
      </c>
      <c r="B33" s="34" t="s">
        <v>42</v>
      </c>
      <c r="C33" s="8"/>
      <c r="D33" s="19"/>
      <c r="E33" s="19"/>
      <c r="F33" s="9"/>
      <c r="G33" s="9"/>
      <c r="H33" s="9"/>
      <c r="I33" s="32"/>
      <c r="J33" s="10"/>
      <c r="K33" s="8"/>
      <c r="L33" s="9"/>
      <c r="M33" s="9"/>
      <c r="N33" s="9"/>
      <c r="O33" s="9"/>
      <c r="P33" s="9"/>
      <c r="Q33" s="32"/>
      <c r="R33" s="10"/>
      <c r="S33" s="8"/>
      <c r="T33" s="9"/>
      <c r="U33" s="9"/>
      <c r="V33" s="9"/>
      <c r="W33" s="9"/>
      <c r="X33" s="9"/>
      <c r="Y33" s="32"/>
      <c r="Z33" s="10"/>
      <c r="AA33" s="8"/>
      <c r="AB33" s="9"/>
      <c r="AC33" s="9"/>
      <c r="AD33" s="9"/>
      <c r="AE33" s="9"/>
      <c r="AF33" s="9"/>
      <c r="AG33" s="32"/>
      <c r="AH33" s="10"/>
      <c r="AI33" s="8"/>
      <c r="AJ33" s="9"/>
      <c r="AK33" s="9"/>
      <c r="AL33" s="9"/>
      <c r="AM33" s="9"/>
      <c r="AN33" s="9"/>
      <c r="AO33" s="32"/>
      <c r="AP33" s="10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5" spans="1:71" s="4" customFormat="1" ht="15">
      <c r="A35" t="s">
        <v>8</v>
      </c>
      <c r="B35" s="3"/>
      <c r="C35"/>
      <c r="D35" s="29"/>
      <c r="E35" s="29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</row>
    <row r="36" spans="1:71" s="4" customFormat="1" ht="15">
      <c r="A36" t="s">
        <v>23</v>
      </c>
      <c r="B36" s="3"/>
      <c r="C36"/>
      <c r="D36" s="29"/>
      <c r="E36" s="29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</row>
  </sheetData>
  <sheetProtection/>
  <mergeCells count="22">
    <mergeCell ref="AE10:AH10"/>
    <mergeCell ref="AI10:AL10"/>
    <mergeCell ref="A9:A11"/>
    <mergeCell ref="B9:B11"/>
    <mergeCell ref="C9:J9"/>
    <mergeCell ref="O10:R10"/>
    <mergeCell ref="C10:F10"/>
    <mergeCell ref="G10:J10"/>
    <mergeCell ref="B7:C7"/>
    <mergeCell ref="AM10:AP10"/>
    <mergeCell ref="K9:R9"/>
    <mergeCell ref="S9:Z9"/>
    <mergeCell ref="K10:N10"/>
    <mergeCell ref="S10:V10"/>
    <mergeCell ref="W10:Z10"/>
    <mergeCell ref="AA9:AH9"/>
    <mergeCell ref="AI9:AP9"/>
    <mergeCell ref="AA10:AD10"/>
    <mergeCell ref="A1:J1"/>
    <mergeCell ref="B2:J2"/>
    <mergeCell ref="A3:J3"/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RV</cp:lastModifiedBy>
  <cp:lastPrinted>2017-07-19T10:36:04Z</cp:lastPrinted>
  <dcterms:created xsi:type="dcterms:W3CDTF">2017-06-11T13:02:30Z</dcterms:created>
  <dcterms:modified xsi:type="dcterms:W3CDTF">2017-07-27T08:49:33Z</dcterms:modified>
  <cp:category/>
  <cp:version/>
  <cp:contentType/>
  <cp:contentStatus/>
</cp:coreProperties>
</file>